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ar\Dropbox\Sites\atms411\general\class2025\"/>
    </mc:Choice>
  </mc:AlternateContent>
  <xr:revisionPtr revIDLastSave="0" documentId="13_ncr:1_{1D303ADB-39E1-4215-B737-DA109816D7E4}" xr6:coauthVersionLast="47" xr6:coauthVersionMax="47" xr10:uidLastSave="{00000000-0000-0000-0000-000000000000}"/>
  <bookViews>
    <workbookView xWindow="28905" yWindow="390" windowWidth="28155" windowHeight="14895" activeTab="2" xr2:uid="{95E06D3F-6571-4E0D-AFD1-C1DFBA07FD07}"/>
  </bookViews>
  <sheets>
    <sheet name="RawDataImage" sheetId="1" r:id="rId1"/>
    <sheet name="Graph" sheetId="3" r:id="rId2"/>
    <sheet name="Graph (3)" sheetId="8" r:id="rId3"/>
    <sheet name="Graph (2)" sheetId="7" r:id="rId4"/>
    <sheet name="Sheet3" sheetId="4" r:id="rId5"/>
    <sheet name="data_Digitized" sheetId="2" r:id="rId6"/>
  </sheets>
  <definedNames>
    <definedName name="AlbedoTimeSeriesDigitizedFromGraphFinnishData" localSheetId="5">data_Digitized!$A$2:$B$88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2" i="2"/>
  <c r="F5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2" i="2"/>
  <c r="F3" i="2"/>
  <c r="F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2" i="2"/>
  <c r="C2" i="2"/>
  <c r="D9" i="2" s="1"/>
  <c r="D79" i="2" l="1"/>
  <c r="H79" i="2" s="1"/>
  <c r="J79" i="2" s="1"/>
  <c r="D14" i="2"/>
  <c r="D24" i="2"/>
  <c r="H24" i="2" s="1"/>
  <c r="J24" i="2" s="1"/>
  <c r="D64" i="2"/>
  <c r="H64" i="2" s="1"/>
  <c r="J64" i="2" s="1"/>
  <c r="D65" i="2"/>
  <c r="H65" i="2" s="1"/>
  <c r="J65" i="2" s="1"/>
  <c r="D54" i="2"/>
  <c r="D40" i="2"/>
  <c r="H40" i="2" s="1"/>
  <c r="J40" i="2" s="1"/>
  <c r="H54" i="2"/>
  <c r="J54" i="2" s="1"/>
  <c r="H14" i="2"/>
  <c r="J14" i="2" s="1"/>
  <c r="D39" i="2"/>
  <c r="H39" i="2" s="1"/>
  <c r="J39" i="2" s="1"/>
  <c r="D15" i="2"/>
  <c r="H15" i="2" s="1"/>
  <c r="J15" i="2" s="1"/>
  <c r="H16" i="2"/>
  <c r="J16" i="2" s="1"/>
  <c r="H13" i="2"/>
  <c r="J13" i="2" s="1"/>
  <c r="H56" i="2"/>
  <c r="J56" i="2" s="1"/>
  <c r="D43" i="2"/>
  <c r="H43" i="2" s="1"/>
  <c r="J43" i="2" s="1"/>
  <c r="D18" i="2"/>
  <c r="H18" i="2" s="1"/>
  <c r="J18" i="2" s="1"/>
  <c r="D72" i="2"/>
  <c r="H72" i="2" s="1"/>
  <c r="J72" i="2" s="1"/>
  <c r="D42" i="2"/>
  <c r="H42" i="2" s="1"/>
  <c r="J42" i="2" s="1"/>
  <c r="D17" i="2"/>
  <c r="H17" i="2" s="1"/>
  <c r="J17" i="2" s="1"/>
  <c r="D73" i="2"/>
  <c r="H73" i="2" s="1"/>
  <c r="J73" i="2" s="1"/>
  <c r="D71" i="2"/>
  <c r="H71" i="2" s="1"/>
  <c r="J71" i="2" s="1"/>
  <c r="D41" i="2"/>
  <c r="H41" i="2" s="1"/>
  <c r="J41" i="2" s="1"/>
  <c r="D16" i="2"/>
  <c r="D63" i="2"/>
  <c r="H63" i="2" s="1"/>
  <c r="J63" i="2" s="1"/>
  <c r="D38" i="2"/>
  <c r="H38" i="2" s="1"/>
  <c r="J38" i="2" s="1"/>
  <c r="D13" i="2"/>
  <c r="D62" i="2"/>
  <c r="H62" i="2" s="1"/>
  <c r="J62" i="2" s="1"/>
  <c r="D37" i="2"/>
  <c r="H37" i="2" s="1"/>
  <c r="J37" i="2" s="1"/>
  <c r="D12" i="2"/>
  <c r="H12" i="2" s="1"/>
  <c r="J12" i="2" s="1"/>
  <c r="D61" i="2"/>
  <c r="H61" i="2" s="1"/>
  <c r="J61" i="2" s="1"/>
  <c r="D85" i="2"/>
  <c r="H85" i="2" s="1"/>
  <c r="J85" i="2" s="1"/>
  <c r="D5" i="2"/>
  <c r="H5" i="2" s="1"/>
  <c r="J5" i="2" s="1"/>
  <c r="H32" i="2"/>
  <c r="J32" i="2" s="1"/>
  <c r="D59" i="2"/>
  <c r="H59" i="2" s="1"/>
  <c r="J59" i="2" s="1"/>
  <c r="D34" i="2"/>
  <c r="H34" i="2" s="1"/>
  <c r="J34" i="2" s="1"/>
  <c r="D4" i="2"/>
  <c r="H4" i="2" s="1"/>
  <c r="J4" i="2" s="1"/>
  <c r="D11" i="2"/>
  <c r="H11" i="2" s="1"/>
  <c r="J11" i="2" s="1"/>
  <c r="D60" i="2"/>
  <c r="H60" i="2" s="1"/>
  <c r="J60" i="2" s="1"/>
  <c r="D84" i="2"/>
  <c r="H84" i="2" s="1"/>
  <c r="J84" i="2" s="1"/>
  <c r="D83" i="2"/>
  <c r="H83" i="2" s="1"/>
  <c r="J83" i="2" s="1"/>
  <c r="D58" i="2"/>
  <c r="H58" i="2" s="1"/>
  <c r="J58" i="2" s="1"/>
  <c r="D33" i="2"/>
  <c r="H33" i="2" s="1"/>
  <c r="J33" i="2" s="1"/>
  <c r="D3" i="2"/>
  <c r="H3" i="2" s="1"/>
  <c r="J3" i="2" s="1"/>
  <c r="D36" i="2"/>
  <c r="H36" i="2" s="1"/>
  <c r="J36" i="2" s="1"/>
  <c r="D35" i="2"/>
  <c r="H35" i="2" s="1"/>
  <c r="J35" i="2" s="1"/>
  <c r="D82" i="2"/>
  <c r="H82" i="2" s="1"/>
  <c r="J82" i="2" s="1"/>
  <c r="D57" i="2"/>
  <c r="H57" i="2" s="1"/>
  <c r="J57" i="2" s="1"/>
  <c r="D32" i="2"/>
  <c r="D81" i="2"/>
  <c r="H81" i="2" s="1"/>
  <c r="J81" i="2" s="1"/>
  <c r="D56" i="2"/>
  <c r="D31" i="2"/>
  <c r="H31" i="2" s="1"/>
  <c r="J31" i="2" s="1"/>
  <c r="D80" i="2"/>
  <c r="H80" i="2" s="1"/>
  <c r="J80" i="2" s="1"/>
  <c r="D55" i="2"/>
  <c r="H55" i="2" s="1"/>
  <c r="J55" i="2" s="1"/>
  <c r="D25" i="2"/>
  <c r="H25" i="2" s="1"/>
  <c r="J25" i="2" s="1"/>
  <c r="D78" i="2"/>
  <c r="H78" i="2" s="1"/>
  <c r="J78" i="2" s="1"/>
  <c r="D53" i="2"/>
  <c r="H53" i="2" s="1"/>
  <c r="J53" i="2" s="1"/>
  <c r="D23" i="2"/>
  <c r="H23" i="2" s="1"/>
  <c r="J23" i="2" s="1"/>
  <c r="D77" i="2"/>
  <c r="H77" i="2" s="1"/>
  <c r="J77" i="2" s="1"/>
  <c r="D75" i="2"/>
  <c r="H75" i="2" s="1"/>
  <c r="J75" i="2" s="1"/>
  <c r="D45" i="2"/>
  <c r="H45" i="2" s="1"/>
  <c r="J45" i="2" s="1"/>
  <c r="D20" i="2"/>
  <c r="H20" i="2" s="1"/>
  <c r="J20" i="2" s="1"/>
  <c r="D52" i="2"/>
  <c r="H52" i="2" s="1"/>
  <c r="J52" i="2" s="1"/>
  <c r="D22" i="2"/>
  <c r="H22" i="2" s="1"/>
  <c r="J22" i="2" s="1"/>
  <c r="D76" i="2"/>
  <c r="H76" i="2" s="1"/>
  <c r="J76" i="2" s="1"/>
  <c r="D51" i="2"/>
  <c r="H51" i="2" s="1"/>
  <c r="J51" i="2" s="1"/>
  <c r="D21" i="2"/>
  <c r="H21" i="2" s="1"/>
  <c r="J21" i="2" s="1"/>
  <c r="D74" i="2"/>
  <c r="H74" i="2" s="1"/>
  <c r="J74" i="2" s="1"/>
  <c r="D44" i="2"/>
  <c r="H44" i="2" s="1"/>
  <c r="J44" i="2" s="1"/>
  <c r="D19" i="2"/>
  <c r="H19" i="2" s="1"/>
  <c r="J19" i="2" s="1"/>
  <c r="H9" i="2"/>
  <c r="J9" i="2" s="1"/>
  <c r="H27" i="2"/>
  <c r="J27" i="2" s="1"/>
  <c r="D50" i="2"/>
  <c r="H50" i="2" s="1"/>
  <c r="J50" i="2" s="1"/>
  <c r="D88" i="2"/>
  <c r="H88" i="2" s="1"/>
  <c r="J88" i="2" s="1"/>
  <c r="D68" i="2"/>
  <c r="H68" i="2" s="1"/>
  <c r="J68" i="2" s="1"/>
  <c r="D48" i="2"/>
  <c r="H48" i="2" s="1"/>
  <c r="J48" i="2" s="1"/>
  <c r="D28" i="2"/>
  <c r="H28" i="2" s="1"/>
  <c r="J28" i="2" s="1"/>
  <c r="D8" i="2"/>
  <c r="H8" i="2" s="1"/>
  <c r="J8" i="2" s="1"/>
  <c r="D70" i="2"/>
  <c r="H70" i="2" s="1"/>
  <c r="J70" i="2" s="1"/>
  <c r="D30" i="2"/>
  <c r="H30" i="2" s="1"/>
  <c r="J30" i="2" s="1"/>
  <c r="D10" i="2"/>
  <c r="H10" i="2" s="1"/>
  <c r="J10" i="2" s="1"/>
  <c r="D87" i="2"/>
  <c r="H87" i="2" s="1"/>
  <c r="J87" i="2" s="1"/>
  <c r="D67" i="2"/>
  <c r="H67" i="2" s="1"/>
  <c r="J67" i="2" s="1"/>
  <c r="D47" i="2"/>
  <c r="H47" i="2" s="1"/>
  <c r="J47" i="2" s="1"/>
  <c r="D27" i="2"/>
  <c r="D7" i="2"/>
  <c r="H7" i="2" s="1"/>
  <c r="J7" i="2" s="1"/>
  <c r="D86" i="2"/>
  <c r="H86" i="2" s="1"/>
  <c r="J86" i="2" s="1"/>
  <c r="D66" i="2"/>
  <c r="H66" i="2" s="1"/>
  <c r="J66" i="2" s="1"/>
  <c r="D46" i="2"/>
  <c r="H46" i="2" s="1"/>
  <c r="J46" i="2" s="1"/>
  <c r="D26" i="2"/>
  <c r="H26" i="2" s="1"/>
  <c r="J26" i="2" s="1"/>
  <c r="D6" i="2"/>
  <c r="H6" i="2" s="1"/>
  <c r="J6" i="2" s="1"/>
  <c r="D2" i="2"/>
  <c r="H2" i="2" s="1"/>
  <c r="J2" i="2" s="1"/>
  <c r="D69" i="2"/>
  <c r="H69" i="2" s="1"/>
  <c r="J69" i="2" s="1"/>
  <c r="D49" i="2"/>
  <c r="H49" i="2" s="1"/>
  <c r="J49" i="2" s="1"/>
  <c r="D29" i="2"/>
  <c r="H29" i="2" s="1"/>
  <c r="J29" i="2" s="1"/>
  <c r="K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70D1C7-9E84-4C89-92F2-2F001628F932}" name="AlbedoTimeSeriesDigitizedFromGraphFinnishData" type="6" refreshedVersion="8" background="1" saveData="1">
    <textPr codePage="437" sourceFile="C:\Users\patar\Dropbox\Sites\atms411\Albedo_EarthSunDistance_dTe_SeasonalProblem\AlbedoTimeSeriesDigitizedFromGraphFinnishData.csv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<sst xmlns="http://schemas.openxmlformats.org/spreadsheetml/2006/main" count="23" uniqueCount="23">
  <si>
    <t>Day of Year</t>
  </si>
  <si>
    <t>Albedo</t>
  </si>
  <si>
    <t>https://web.eecs.utk.edu/~dcostine/personal/PowerDeviceLib/DigiTest/index.html</t>
  </si>
  <si>
    <t>DIGITIZED USING THIS LINK HERE.</t>
  </si>
  <si>
    <t>Ave Albedo</t>
  </si>
  <si>
    <t>dA</t>
  </si>
  <si>
    <t>1−0.01672∗cos(0.9856∗(day−4))</t>
  </si>
  <si>
    <t>EarthSunFromThisEqu</t>
  </si>
  <si>
    <t>day</t>
  </si>
  <si>
    <t>https://physics.stackexchange.com/questions/177949/earth-sun-distance-on-a-given-day-of-the-year</t>
  </si>
  <si>
    <t>dTe/Te</t>
  </si>
  <si>
    <t>type</t>
  </si>
  <si>
    <t>vernal Equinox</t>
  </si>
  <si>
    <t>Summer</t>
  </si>
  <si>
    <t>Autumnal Equinox</t>
  </si>
  <si>
    <t>Winter</t>
  </si>
  <si>
    <t>Equinox &amp; Solstice</t>
  </si>
  <si>
    <t>dDayOfYear</t>
  </si>
  <si>
    <t>Ave(dTe/Te)</t>
  </si>
  <si>
    <t>(dTe/Te)*dDay</t>
  </si>
  <si>
    <t xml:space="preserve">dr/r = (DailyEarthSunDist -AveEarthSunDist) /AveEarthSunDist </t>
  </si>
  <si>
    <t>-dA/(4(1-A))</t>
  </si>
  <si>
    <t>-dr/2r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</si>
</sst>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C0D0E"/>
      <name val="MathJax_Mai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3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9000028842549"/>
          <c:y val="2.2188603126575897E-2"/>
          <c:w val="0.74308153788468734"/>
          <c:h val="0.86137856822360137"/>
        </c:manualLayout>
      </c:layout>
      <c:scatterChart>
        <c:scatterStyle val="lineMarker"/>
        <c:varyColors val="0"/>
        <c:ser>
          <c:idx val="3"/>
          <c:order val="0"/>
          <c:tx>
            <c:strRef>
              <c:f>data_Digitized!$O$1</c:f>
              <c:strCache>
                <c:ptCount val="1"/>
                <c:pt idx="0">
                  <c:v>Equinox &amp; Solstice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xVal>
            <c:numRef>
              <c:f>data_Digitized!$N$2:$N$9</c:f>
              <c:numCache>
                <c:formatCode>General</c:formatCode>
                <c:ptCount val="8"/>
                <c:pt idx="0">
                  <c:v>80</c:v>
                </c:pt>
                <c:pt idx="1">
                  <c:v>80</c:v>
                </c:pt>
                <c:pt idx="2">
                  <c:v>172</c:v>
                </c:pt>
                <c:pt idx="3">
                  <c:v>172</c:v>
                </c:pt>
                <c:pt idx="4">
                  <c:v>266</c:v>
                </c:pt>
                <c:pt idx="5">
                  <c:v>266</c:v>
                </c:pt>
                <c:pt idx="6">
                  <c:v>356</c:v>
                </c:pt>
                <c:pt idx="7">
                  <c:v>356</c:v>
                </c:pt>
              </c:numCache>
            </c:numRef>
          </c:xVal>
          <c:yVal>
            <c:numRef>
              <c:f>data_Digitized!$O$2:$O$9</c:f>
              <c:numCache>
                <c:formatCode>General</c:formatCode>
                <c:ptCount val="8"/>
                <c:pt idx="0">
                  <c:v>-99</c:v>
                </c:pt>
                <c:pt idx="1">
                  <c:v>99</c:v>
                </c:pt>
                <c:pt idx="2">
                  <c:v>99</c:v>
                </c:pt>
                <c:pt idx="3">
                  <c:v>-99</c:v>
                </c:pt>
                <c:pt idx="4">
                  <c:v>-99</c:v>
                </c:pt>
                <c:pt idx="5">
                  <c:v>99</c:v>
                </c:pt>
                <c:pt idx="6">
                  <c:v>99</c:v>
                </c:pt>
                <c:pt idx="7">
                  <c:v>-99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AD-4D2E-9CEB-1E87138D9425}"/>
            </c:ext>
          </c:extLst>
        </c:ser>
        <c:ser>
          <c:idx val="0"/>
          <c:order val="1"/>
          <c:tx>
            <c:strRef>
              <c:f>data_Digitized!$B$1</c:f>
              <c:strCache>
                <c:ptCount val="1"/>
                <c:pt idx="0">
                  <c:v>Albedo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data_Digitized!$B$2:$B$88</c:f>
              <c:numCache>
                <c:formatCode>General</c:formatCode>
                <c:ptCount val="87"/>
                <c:pt idx="0">
                  <c:v>0.30777083333333299</c:v>
                </c:pt>
                <c:pt idx="1">
                  <c:v>0.30602083333333302</c:v>
                </c:pt>
                <c:pt idx="2">
                  <c:v>0.30427083333333299</c:v>
                </c:pt>
                <c:pt idx="3">
                  <c:v>0.302958333333333</c:v>
                </c:pt>
                <c:pt idx="4">
                  <c:v>0.30222916666666599</c:v>
                </c:pt>
                <c:pt idx="5">
                  <c:v>0.30077083333333299</c:v>
                </c:pt>
                <c:pt idx="6">
                  <c:v>0.29945833333333299</c:v>
                </c:pt>
                <c:pt idx="7">
                  <c:v>0.298145833333333</c:v>
                </c:pt>
                <c:pt idx="8">
                  <c:v>0.29712499999999997</c:v>
                </c:pt>
                <c:pt idx="9">
                  <c:v>0.296104166666666</c:v>
                </c:pt>
                <c:pt idx="10">
                  <c:v>0.29508333333333298</c:v>
                </c:pt>
                <c:pt idx="11">
                  <c:v>0.2940625</c:v>
                </c:pt>
                <c:pt idx="12">
                  <c:v>0.29304166666666598</c:v>
                </c:pt>
                <c:pt idx="13">
                  <c:v>0.29202083333333301</c:v>
                </c:pt>
                <c:pt idx="14">
                  <c:v>0.29070833333333301</c:v>
                </c:pt>
                <c:pt idx="15">
                  <c:v>0.28954166666666598</c:v>
                </c:pt>
                <c:pt idx="16">
                  <c:v>0.28925000000000001</c:v>
                </c:pt>
                <c:pt idx="17">
                  <c:v>0.28866666666666602</c:v>
                </c:pt>
                <c:pt idx="18">
                  <c:v>0.28808333333333302</c:v>
                </c:pt>
                <c:pt idx="19">
                  <c:v>0.28691666666666599</c:v>
                </c:pt>
                <c:pt idx="20">
                  <c:v>0.28677083333333298</c:v>
                </c:pt>
                <c:pt idx="21">
                  <c:v>0.28677083333333298</c:v>
                </c:pt>
                <c:pt idx="22">
                  <c:v>0.28647916666666601</c:v>
                </c:pt>
                <c:pt idx="23">
                  <c:v>0.28618749999999998</c:v>
                </c:pt>
                <c:pt idx="24">
                  <c:v>0.286333333333333</c:v>
                </c:pt>
                <c:pt idx="25">
                  <c:v>0.2870625</c:v>
                </c:pt>
                <c:pt idx="26">
                  <c:v>0.28764583333333299</c:v>
                </c:pt>
                <c:pt idx="27">
                  <c:v>0.28837499999999999</c:v>
                </c:pt>
                <c:pt idx="28">
                  <c:v>0.28954166666666598</c:v>
                </c:pt>
                <c:pt idx="29">
                  <c:v>0.29012500000000002</c:v>
                </c:pt>
                <c:pt idx="30">
                  <c:v>0.29231249999999998</c:v>
                </c:pt>
                <c:pt idx="31">
                  <c:v>0.29362500000000002</c:v>
                </c:pt>
                <c:pt idx="32">
                  <c:v>0.29479166666666601</c:v>
                </c:pt>
                <c:pt idx="33">
                  <c:v>0.296833333333333</c:v>
                </c:pt>
                <c:pt idx="34">
                  <c:v>0.29945833333333299</c:v>
                </c:pt>
                <c:pt idx="35">
                  <c:v>0.30077083333333299</c:v>
                </c:pt>
                <c:pt idx="36">
                  <c:v>0.30193750000000003</c:v>
                </c:pt>
                <c:pt idx="37">
                  <c:v>0.30354166666666599</c:v>
                </c:pt>
                <c:pt idx="38">
                  <c:v>0.304416666666666</c:v>
                </c:pt>
                <c:pt idx="39">
                  <c:v>0.30499999999999999</c:v>
                </c:pt>
                <c:pt idx="40">
                  <c:v>0.3036875</c:v>
                </c:pt>
                <c:pt idx="41">
                  <c:v>0.30310416666666601</c:v>
                </c:pt>
                <c:pt idx="42">
                  <c:v>0.30252083333333302</c:v>
                </c:pt>
                <c:pt idx="43">
                  <c:v>0.30135416666666598</c:v>
                </c:pt>
                <c:pt idx="44">
                  <c:v>0.29989583333333297</c:v>
                </c:pt>
                <c:pt idx="45">
                  <c:v>0.29843750000000002</c:v>
                </c:pt>
                <c:pt idx="46">
                  <c:v>0.29712499999999997</c:v>
                </c:pt>
                <c:pt idx="47">
                  <c:v>0.29625000000000001</c:v>
                </c:pt>
                <c:pt idx="48">
                  <c:v>0.29449999999999998</c:v>
                </c:pt>
                <c:pt idx="49">
                  <c:v>0.29318749999999999</c:v>
                </c:pt>
                <c:pt idx="50">
                  <c:v>0.29245833333333299</c:v>
                </c:pt>
                <c:pt idx="51">
                  <c:v>0.29114583333333299</c:v>
                </c:pt>
                <c:pt idx="52">
                  <c:v>0.29070833333333301</c:v>
                </c:pt>
                <c:pt idx="53">
                  <c:v>0.29012500000000002</c:v>
                </c:pt>
                <c:pt idx="54">
                  <c:v>0.28895833333333298</c:v>
                </c:pt>
                <c:pt idx="55">
                  <c:v>0.28822916666666598</c:v>
                </c:pt>
                <c:pt idx="56">
                  <c:v>0.28735416666666602</c:v>
                </c:pt>
                <c:pt idx="57">
                  <c:v>0.28735416666666602</c:v>
                </c:pt>
                <c:pt idx="58">
                  <c:v>0.28764583333333299</c:v>
                </c:pt>
                <c:pt idx="59">
                  <c:v>0.287791666666666</c:v>
                </c:pt>
                <c:pt idx="60">
                  <c:v>0.287791666666666</c:v>
                </c:pt>
                <c:pt idx="61">
                  <c:v>0.28793750000000001</c:v>
                </c:pt>
                <c:pt idx="62">
                  <c:v>0.287791666666666</c:v>
                </c:pt>
                <c:pt idx="63">
                  <c:v>0.28749999999999998</c:v>
                </c:pt>
                <c:pt idx="64">
                  <c:v>0.28618749999999998</c:v>
                </c:pt>
                <c:pt idx="65">
                  <c:v>0.285020833333333</c:v>
                </c:pt>
                <c:pt idx="66">
                  <c:v>0.28545833333333298</c:v>
                </c:pt>
                <c:pt idx="67">
                  <c:v>0.28691666666666599</c:v>
                </c:pt>
                <c:pt idx="68">
                  <c:v>0.288520833333333</c:v>
                </c:pt>
                <c:pt idx="69">
                  <c:v>0.28939583333333302</c:v>
                </c:pt>
                <c:pt idx="70">
                  <c:v>0.29085416666666603</c:v>
                </c:pt>
                <c:pt idx="71">
                  <c:v>0.293333333333333</c:v>
                </c:pt>
                <c:pt idx="72">
                  <c:v>0.295375</c:v>
                </c:pt>
                <c:pt idx="73">
                  <c:v>0.29595833333333299</c:v>
                </c:pt>
                <c:pt idx="74">
                  <c:v>0.29639583333333303</c:v>
                </c:pt>
                <c:pt idx="75">
                  <c:v>0.298875</c:v>
                </c:pt>
                <c:pt idx="76">
                  <c:v>0.30179166666666601</c:v>
                </c:pt>
                <c:pt idx="77">
                  <c:v>0.30310416666666601</c:v>
                </c:pt>
                <c:pt idx="78">
                  <c:v>0.30485416666666598</c:v>
                </c:pt>
                <c:pt idx="79">
                  <c:v>0.306458333333333</c:v>
                </c:pt>
                <c:pt idx="80">
                  <c:v>0.30704166666666599</c:v>
                </c:pt>
                <c:pt idx="81">
                  <c:v>0.30747916666666603</c:v>
                </c:pt>
                <c:pt idx="82">
                  <c:v>0.30791666666666601</c:v>
                </c:pt>
                <c:pt idx="83">
                  <c:v>0.30835416666666599</c:v>
                </c:pt>
                <c:pt idx="84">
                  <c:v>0.30820833333333297</c:v>
                </c:pt>
                <c:pt idx="85">
                  <c:v>0.30806250000000002</c:v>
                </c:pt>
                <c:pt idx="86">
                  <c:v>0.30762499999999998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AD-4D2E-9CEB-1E87138D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37327"/>
        <c:axId val="821149327"/>
      </c:scatterChart>
      <c:scatterChart>
        <c:scatterStyle val="lineMarker"/>
        <c:varyColors val="0"/>
        <c:ser>
          <c:idx val="1"/>
          <c:order val="2"/>
          <c:tx>
            <c:strRef>
              <c:f>data_Digitized!$F$1</c:f>
              <c:strCache>
                <c:ptCount val="1"/>
                <c:pt idx="0">
                  <c:v>dr/r = (DailyEarthSunDist -AveEarthSunDist) /AveEarthSunDist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data_Digitized!$F$2:$F$88</c:f>
              <c:numCache>
                <c:formatCode>General</c:formatCode>
                <c:ptCount val="87"/>
                <c:pt idx="0">
                  <c:v>-1.6711012751301411E-2</c:v>
                </c:pt>
                <c:pt idx="1">
                  <c:v>-1.6704917643148694E-2</c:v>
                </c:pt>
                <c:pt idx="2">
                  <c:v>-1.6578286363188293E-2</c:v>
                </c:pt>
                <c:pt idx="3">
                  <c:v>-1.6368002086068801E-2</c:v>
                </c:pt>
                <c:pt idx="4">
                  <c:v>-1.6065034561815125E-2</c:v>
                </c:pt>
                <c:pt idx="5">
                  <c:v>-1.5671099333581309E-2</c:v>
                </c:pt>
                <c:pt idx="6">
                  <c:v>-1.5099539144345047E-2</c:v>
                </c:pt>
                <c:pt idx="7">
                  <c:v>-1.4619750814268565E-2</c:v>
                </c:pt>
                <c:pt idx="8">
                  <c:v>-1.3968290747909872E-2</c:v>
                </c:pt>
                <c:pt idx="9">
                  <c:v>-1.3489796004559544E-2</c:v>
                </c:pt>
                <c:pt idx="10">
                  <c:v>-1.2844073450784803E-2</c:v>
                </c:pt>
                <c:pt idx="11">
                  <c:v>-1.2147837275016556E-2</c:v>
                </c:pt>
                <c:pt idx="12">
                  <c:v>-1.1631874979812998E-2</c:v>
                </c:pt>
                <c:pt idx="13">
                  <c:v>-1.101481143007811E-2</c:v>
                </c:pt>
                <c:pt idx="14">
                  <c:v>-1.0287551763247013E-2</c:v>
                </c:pt>
                <c:pt idx="15">
                  <c:v>-9.5275180672576443E-3</c:v>
                </c:pt>
                <c:pt idx="16">
                  <c:v>-8.3767612154410087E-3</c:v>
                </c:pt>
                <c:pt idx="17">
                  <c:v>-7.1703408882079437E-3</c:v>
                </c:pt>
                <c:pt idx="18">
                  <c:v>-5.9162737338189757E-3</c:v>
                </c:pt>
                <c:pt idx="19">
                  <c:v>-5.1244570705663234E-3</c:v>
                </c:pt>
                <c:pt idx="20">
                  <c:v>-4.0150586412075239E-3</c:v>
                </c:pt>
                <c:pt idx="21">
                  <c:v>-2.9897950041774392E-3</c:v>
                </c:pt>
                <c:pt idx="22">
                  <c:v>-2.160922839826235E-3</c:v>
                </c:pt>
                <c:pt idx="23">
                  <c:v>-3.8412332053926049E-4</c:v>
                </c:pt>
                <c:pt idx="24">
                  <c:v>7.6916540383199132E-4</c:v>
                </c:pt>
                <c:pt idx="25">
                  <c:v>1.7102899832569045E-3</c:v>
                </c:pt>
                <c:pt idx="26">
                  <c:v>3.0592924597716118E-3</c:v>
                </c:pt>
                <c:pt idx="27">
                  <c:v>4.2866840314298897E-3</c:v>
                </c:pt>
                <c:pt idx="28">
                  <c:v>5.2912594028287603E-3</c:v>
                </c:pt>
                <c:pt idx="29">
                  <c:v>6.1776959633830109E-3</c:v>
                </c:pt>
                <c:pt idx="30">
                  <c:v>7.42263437953834E-3</c:v>
                </c:pt>
                <c:pt idx="31">
                  <c:v>8.5282132240790381E-3</c:v>
                </c:pt>
                <c:pt idx="32">
                  <c:v>9.2388131777298467E-3</c:v>
                </c:pt>
                <c:pt idx="33">
                  <c:v>1.0010351934924345E-2</c:v>
                </c:pt>
                <c:pt idx="34">
                  <c:v>1.0588511916090126E-2</c:v>
                </c:pt>
                <c:pt idx="35">
                  <c:v>1.1757326786011713E-2</c:v>
                </c:pt>
                <c:pt idx="36">
                  <c:v>1.2196282687539925E-2</c:v>
                </c:pt>
                <c:pt idx="37">
                  <c:v>1.2479362122626524E-2</c:v>
                </c:pt>
                <c:pt idx="38">
                  <c:v>1.2889199106346508E-2</c:v>
                </c:pt>
                <c:pt idx="39">
                  <c:v>1.3152318186734999E-2</c:v>
                </c:pt>
                <c:pt idx="40">
                  <c:v>1.359275993007197E-2</c:v>
                </c:pt>
                <c:pt idx="41">
                  <c:v>1.4286406198447617E-2</c:v>
                </c:pt>
                <c:pt idx="42">
                  <c:v>1.5129751757456721E-2</c:v>
                </c:pt>
                <c:pt idx="43">
                  <c:v>1.5659140863305561E-2</c:v>
                </c:pt>
                <c:pt idx="44">
                  <c:v>1.6025933252360777E-2</c:v>
                </c:pt>
                <c:pt idx="45">
                  <c:v>1.6360985373268036E-2</c:v>
                </c:pt>
                <c:pt idx="46">
                  <c:v>1.6559643418367631E-2</c:v>
                </c:pt>
                <c:pt idx="47">
                  <c:v>1.6679504010710854E-2</c:v>
                </c:pt>
                <c:pt idx="48">
                  <c:v>1.6719996805325658E-2</c:v>
                </c:pt>
                <c:pt idx="49">
                  <c:v>1.6665286564233498E-2</c:v>
                </c:pt>
                <c:pt idx="50">
                  <c:v>1.6532462076583914E-2</c:v>
                </c:pt>
                <c:pt idx="51">
                  <c:v>1.6274137024487843E-2</c:v>
                </c:pt>
                <c:pt idx="52">
                  <c:v>1.5738419160459104E-2</c:v>
                </c:pt>
                <c:pt idx="53">
                  <c:v>1.5311840590665954E-2</c:v>
                </c:pt>
                <c:pt idx="54">
                  <c:v>1.4510107717570983E-2</c:v>
                </c:pt>
                <c:pt idx="55">
                  <c:v>1.4018280330756036E-2</c:v>
                </c:pt>
                <c:pt idx="56">
                  <c:v>1.3229461900036252E-2</c:v>
                </c:pt>
                <c:pt idx="57">
                  <c:v>1.2210413678790636E-2</c:v>
                </c:pt>
                <c:pt idx="58">
                  <c:v>1.1546525121365519E-2</c:v>
                </c:pt>
                <c:pt idx="59">
                  <c:v>1.0925452414047609E-2</c:v>
                </c:pt>
                <c:pt idx="60">
                  <c:v>1.0110625628363783E-2</c:v>
                </c:pt>
                <c:pt idx="61">
                  <c:v>9.1685175233337021E-3</c:v>
                </c:pt>
                <c:pt idx="62">
                  <c:v>7.6283891573435993E-3</c:v>
                </c:pt>
                <c:pt idx="63">
                  <c:v>6.2941809981684142E-3</c:v>
                </c:pt>
                <c:pt idx="64">
                  <c:v>4.6098820113536212E-3</c:v>
                </c:pt>
                <c:pt idx="65">
                  <c:v>3.4909121838117411E-3</c:v>
                </c:pt>
                <c:pt idx="66">
                  <c:v>1.2085425820586757E-3</c:v>
                </c:pt>
                <c:pt idx="67">
                  <c:v>-6.7791609532581168E-4</c:v>
                </c:pt>
                <c:pt idx="68">
                  <c:v>-2.0363721175723879E-3</c:v>
                </c:pt>
                <c:pt idx="69">
                  <c:v>-3.4839345976517876E-3</c:v>
                </c:pt>
                <c:pt idx="70">
                  <c:v>-5.5025873128135717E-3</c:v>
                </c:pt>
                <c:pt idx="71">
                  <c:v>-7.3406826206510352E-3</c:v>
                </c:pt>
                <c:pt idx="72">
                  <c:v>-8.2678746522140793E-3</c:v>
                </c:pt>
                <c:pt idx="73">
                  <c:v>-9.5965899050143248E-3</c:v>
                </c:pt>
                <c:pt idx="74">
                  <c:v>-1.0999250961128625E-2</c:v>
                </c:pt>
                <c:pt idx="75">
                  <c:v>-1.1465257308337683E-2</c:v>
                </c:pt>
                <c:pt idx="76">
                  <c:v>-1.2695340034718552E-2</c:v>
                </c:pt>
                <c:pt idx="77">
                  <c:v>-1.303027021727428E-2</c:v>
                </c:pt>
                <c:pt idx="78">
                  <c:v>-1.3661369918381551E-2</c:v>
                </c:pt>
                <c:pt idx="79">
                  <c:v>-1.4127677692341E-2</c:v>
                </c:pt>
                <c:pt idx="80">
                  <c:v>-1.4710557694284927E-2</c:v>
                </c:pt>
                <c:pt idx="81">
                  <c:v>-1.5266506473045434E-2</c:v>
                </c:pt>
                <c:pt idx="82">
                  <c:v>-1.5663880928158753E-2</c:v>
                </c:pt>
                <c:pt idx="83">
                  <c:v>-1.605929317496415E-2</c:v>
                </c:pt>
                <c:pt idx="84">
                  <c:v>-1.636377022819446E-2</c:v>
                </c:pt>
                <c:pt idx="85">
                  <c:v>-1.6589015539964662E-2</c:v>
                </c:pt>
                <c:pt idx="86">
                  <c:v>-1.6664708344241108E-2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AD-4D2E-9CEB-1E87138D9425}"/>
            </c:ext>
          </c:extLst>
        </c:ser>
        <c:ser>
          <c:idx val="2"/>
          <c:order val="3"/>
          <c:tx>
            <c:strRef>
              <c:f>data_Digitized!$H$1</c:f>
              <c:strCache>
                <c:ptCount val="1"/>
                <c:pt idx="0">
                  <c:v>dTe/Te</c:v>
                </c:pt>
              </c:strCache>
            </c:strRef>
          </c:tx>
          <c:spPr>
            <a:ln w="825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data_Digitized!$H$2:$H$88</c:f>
              <c:numCache>
                <c:formatCode>General</c:formatCode>
                <c:ptCount val="87"/>
                <c:pt idx="0">
                  <c:v>3.9119170502547474E-3</c:v>
                </c:pt>
                <c:pt idx="1">
                  <c:v>4.5296519470968116E-3</c:v>
                </c:pt>
                <c:pt idx="2">
                  <c:v>5.087118758035053E-3</c:v>
                </c:pt>
                <c:pt idx="3">
                  <c:v>5.4475634576641287E-3</c:v>
                </c:pt>
                <c:pt idx="4">
                  <c:v>5.5547390500867563E-3</c:v>
                </c:pt>
                <c:pt idx="5">
                  <c:v>5.8750901450684255E-3</c:v>
                </c:pt>
                <c:pt idx="6">
                  <c:v>6.054896888639116E-3</c:v>
                </c:pt>
                <c:pt idx="7">
                  <c:v>6.2805895617896968E-3</c:v>
                </c:pt>
                <c:pt idx="8">
                  <c:v>6.3169826249793266E-3</c:v>
                </c:pt>
                <c:pt idx="9">
                  <c:v>6.4398583496734739E-3</c:v>
                </c:pt>
                <c:pt idx="10">
                  <c:v>6.4791201691550794E-3</c:v>
                </c:pt>
                <c:pt idx="11">
                  <c:v>6.493125177639913E-3</c:v>
                </c:pt>
                <c:pt idx="12">
                  <c:v>6.5972671264074648E-3</c:v>
                </c:pt>
                <c:pt idx="13">
                  <c:v>6.6508584479089772E-3</c:v>
                </c:pt>
                <c:pt idx="14">
                  <c:v>6.7528154526822507E-3</c:v>
                </c:pt>
                <c:pt idx="15">
                  <c:v>6.7866535719666521E-3</c:v>
                </c:pt>
                <c:pt idx="16">
                  <c:v>6.3147388878778254E-3</c:v>
                </c:pt>
                <c:pt idx="17">
                  <c:v>5.9184562079010027E-3</c:v>
                </c:pt>
                <c:pt idx="18">
                  <c:v>5.4983501143458756E-3</c:v>
                </c:pt>
                <c:pt idx="19">
                  <c:v>5.5162967499986348E-3</c:v>
                </c:pt>
                <c:pt idx="20">
                  <c:v>5.0133294062289901E-3</c:v>
                </c:pt>
                <c:pt idx="21">
                  <c:v>4.5006975877139484E-3</c:v>
                </c:pt>
                <c:pt idx="22">
                  <c:v>4.1897252473581913E-3</c:v>
                </c:pt>
                <c:pt idx="23">
                  <c:v>3.4047892295342146E-3</c:v>
                </c:pt>
                <c:pt idx="24">
                  <c:v>2.776412996438834E-3</c:v>
                </c:pt>
                <c:pt idx="25">
                  <c:v>2.0471913521769112E-3</c:v>
                </c:pt>
                <c:pt idx="26">
                  <c:v>1.1657626302802018E-3</c:v>
                </c:pt>
                <c:pt idx="27">
                  <c:v>2.9340748990159702E-4</c:v>
                </c:pt>
                <c:pt idx="28">
                  <c:v>-6.2273516307655022E-4</c:v>
                </c:pt>
                <c:pt idx="29">
                  <c:v>-1.2728809269934055E-3</c:v>
                </c:pt>
                <c:pt idx="30">
                  <c:v>-2.671328198719093E-3</c:v>
                </c:pt>
                <c:pt idx="31">
                  <c:v>-3.6897044591782838E-3</c:v>
                </c:pt>
                <c:pt idx="32">
                  <c:v>-4.4588594032823996E-3</c:v>
                </c:pt>
                <c:pt idx="33">
                  <c:v>-5.5688749746179364E-3</c:v>
                </c:pt>
                <c:pt idx="34">
                  <c:v>-6.7891286415784702E-3</c:v>
                </c:pt>
                <c:pt idx="35">
                  <c:v>-7.8391229147280854E-3</c:v>
                </c:pt>
                <c:pt idx="36">
                  <c:v>-8.4724558327712775E-3</c:v>
                </c:pt>
                <c:pt idx="37">
                  <c:v>-9.1830461303228899E-3</c:v>
                </c:pt>
                <c:pt idx="38">
                  <c:v>-9.6983558476421029E-3</c:v>
                </c:pt>
                <c:pt idx="39">
                  <c:v>-1.0036842871476059E-2</c:v>
                </c:pt>
                <c:pt idx="40">
                  <c:v>-9.7914769049557218E-3</c:v>
                </c:pt>
                <c:pt idx="41">
                  <c:v>-9.9313725555038364E-3</c:v>
                </c:pt>
                <c:pt idx="42">
                  <c:v>-1.0146117851369032E-2</c:v>
                </c:pt>
                <c:pt idx="43">
                  <c:v>-9.9969574370143664E-3</c:v>
                </c:pt>
                <c:pt idx="44">
                  <c:v>-9.6630349224433969E-3</c:v>
                </c:pt>
                <c:pt idx="45">
                  <c:v>-9.3132422737984694E-3</c:v>
                </c:pt>
                <c:pt idx="46">
                  <c:v>-8.9469844581594252E-3</c:v>
                </c:pt>
                <c:pt idx="47">
                  <c:v>-8.6965235288718346E-3</c:v>
                </c:pt>
                <c:pt idx="48">
                  <c:v>-8.0959874752607949E-3</c:v>
                </c:pt>
                <c:pt idx="49">
                  <c:v>-7.6030455165258934E-3</c:v>
                </c:pt>
                <c:pt idx="50">
                  <c:v>-7.2779739181516355E-3</c:v>
                </c:pt>
                <c:pt idx="51">
                  <c:v>-6.6832245539147784E-3</c:v>
                </c:pt>
                <c:pt idx="52">
                  <c:v>-6.260170009170808E-3</c:v>
                </c:pt>
                <c:pt idx="53">
                  <c:v>-5.8399532406348768E-3</c:v>
                </c:pt>
                <c:pt idx="54">
                  <c:v>-5.0252318368083056E-3</c:v>
                </c:pt>
                <c:pt idx="55">
                  <c:v>-4.5206587888513665E-3</c:v>
                </c:pt>
                <c:pt idx="56">
                  <c:v>-3.8158583480322728E-3</c:v>
                </c:pt>
                <c:pt idx="57">
                  <c:v>-3.3063342374094651E-3</c:v>
                </c:pt>
                <c:pt idx="58">
                  <c:v>-3.0778537005167516E-3</c:v>
                </c:pt>
                <c:pt idx="59">
                  <c:v>-2.8190492177675524E-3</c:v>
                </c:pt>
                <c:pt idx="60">
                  <c:v>-2.4116358249256392E-3</c:v>
                </c:pt>
                <c:pt idx="61">
                  <c:v>-1.9923136433207082E-3</c:v>
                </c:pt>
                <c:pt idx="62">
                  <c:v>-1.1705175894155474E-3</c:v>
                </c:pt>
                <c:pt idx="63">
                  <c:v>-3.999497680084443E-4</c:v>
                </c:pt>
                <c:pt idx="64">
                  <c:v>9.0778656358777394E-4</c:v>
                </c:pt>
                <c:pt idx="65">
                  <c:v>1.8811264446377807E-3</c:v>
                </c:pt>
                <c:pt idx="66">
                  <c:v>2.8671156327847126E-3</c:v>
                </c:pt>
                <c:pt idx="67">
                  <c:v>3.2930262623783796E-3</c:v>
                </c:pt>
                <c:pt idx="68">
                  <c:v>3.4032036934929805E-3</c:v>
                </c:pt>
                <c:pt idx="69">
                  <c:v>3.8165937080734593E-3</c:v>
                </c:pt>
                <c:pt idx="70">
                  <c:v>4.3086013565557749E-3</c:v>
                </c:pt>
                <c:pt idx="71">
                  <c:v>4.3482072050066182E-3</c:v>
                </c:pt>
                <c:pt idx="72">
                  <c:v>4.0875570280498527E-3</c:v>
                </c:pt>
                <c:pt idx="73">
                  <c:v>4.5449871708106195E-3</c:v>
                </c:pt>
                <c:pt idx="74">
                  <c:v>5.0911220861381487E-3</c:v>
                </c:pt>
                <c:pt idx="75">
                  <c:v>4.4446834542747901E-3</c:v>
                </c:pt>
                <c:pt idx="76">
                  <c:v>4.0250873992680701E-3</c:v>
                </c:pt>
                <c:pt idx="77">
                  <c:v>3.7269656523571128E-3</c:v>
                </c:pt>
                <c:pt idx="78">
                  <c:v>3.421733051992326E-3</c:v>
                </c:pt>
                <c:pt idx="79">
                  <c:v>3.085836358963364E-3</c:v>
                </c:pt>
                <c:pt idx="80">
                  <c:v>3.1703488762959715E-3</c:v>
                </c:pt>
                <c:pt idx="81">
                  <c:v>3.2931276529466038E-3</c:v>
                </c:pt>
                <c:pt idx="82">
                  <c:v>3.3366192677736634E-3</c:v>
                </c:pt>
                <c:pt idx="83">
                  <c:v>3.3791297784467609E-3</c:v>
                </c:pt>
                <c:pt idx="84">
                  <c:v>3.5831001759716709E-3</c:v>
                </c:pt>
                <c:pt idx="85">
                  <c:v>3.7474547027665081E-3</c:v>
                </c:pt>
                <c:pt idx="86">
                  <c:v>3.9404967176343512E-3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AD-4D2E-9CEB-1E87138D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45967"/>
        <c:axId val="821131567"/>
      </c:scatterChart>
      <c:valAx>
        <c:axId val="821137327"/>
        <c:scaling>
          <c:orientation val="minMax"/>
          <c:max val="366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9327"/>
        <c:crosses val="autoZero"/>
        <c:crossBetween val="midCat"/>
        <c:majorUnit val="92"/>
      </c:valAx>
      <c:valAx>
        <c:axId val="821149327"/>
        <c:scaling>
          <c:orientation val="minMax"/>
          <c:max val="0.31000000000000005"/>
          <c:min val="0.28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0070C0"/>
                    </a:solidFill>
                  </a:rPr>
                  <a:t>Albedo</a:t>
                </a:r>
                <a:r>
                  <a:rPr lang="en-US" baseline="0">
                    <a:solidFill>
                      <a:srgbClr val="0070C0"/>
                    </a:solidFill>
                  </a:rPr>
                  <a:t> </a:t>
                </a:r>
                <a:endParaRPr lang="en-US">
                  <a:solidFill>
                    <a:srgbClr val="0070C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37327"/>
        <c:crosses val="autoZero"/>
        <c:crossBetween val="midCat"/>
        <c:majorUnit val="1.0000000000000002E-2"/>
      </c:valAx>
      <c:valAx>
        <c:axId val="82113156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dT</a:t>
                </a:r>
                <a:r>
                  <a:rPr lang="en-US" baseline="-25000"/>
                  <a:t>e</a:t>
                </a:r>
                <a:r>
                  <a:rPr lang="en-US"/>
                  <a:t>/T</a:t>
                </a:r>
                <a:r>
                  <a:rPr lang="en-US" baseline="-25000"/>
                  <a:t>e</a:t>
                </a:r>
                <a:r>
                  <a:rPr lang="en-US" baseline="0"/>
                  <a:t> and dr/r</a:t>
                </a:r>
                <a:endParaRPr 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5967"/>
        <c:crosses val="max"/>
        <c:crossBetween val="midCat"/>
      </c:valAx>
      <c:valAx>
        <c:axId val="821145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13156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4364504510488802"/>
          <c:y val="0.70915530521917491"/>
          <c:w val="0.57804672493675724"/>
          <c:h val="0.16289267639083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9000028842549"/>
          <c:y val="2.2188603126575897E-2"/>
          <c:w val="0.74308153788468734"/>
          <c:h val="0.86137856822360137"/>
        </c:manualLayout>
      </c:layout>
      <c:scatterChart>
        <c:scatterStyle val="lineMarker"/>
        <c:varyColors val="0"/>
        <c:ser>
          <c:idx val="3"/>
          <c:order val="0"/>
          <c:tx>
            <c:strRef>
              <c:f>data_Digitized!$O$1</c:f>
              <c:strCache>
                <c:ptCount val="1"/>
                <c:pt idx="0">
                  <c:v>Equinox &amp; Solstice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xVal>
            <c:numRef>
              <c:f>data_Digitized!$N$2:$N$9</c:f>
              <c:numCache>
                <c:formatCode>General</c:formatCode>
                <c:ptCount val="8"/>
                <c:pt idx="0">
                  <c:v>80</c:v>
                </c:pt>
                <c:pt idx="1">
                  <c:v>80</c:v>
                </c:pt>
                <c:pt idx="2">
                  <c:v>172</c:v>
                </c:pt>
                <c:pt idx="3">
                  <c:v>172</c:v>
                </c:pt>
                <c:pt idx="4">
                  <c:v>266</c:v>
                </c:pt>
                <c:pt idx="5">
                  <c:v>266</c:v>
                </c:pt>
                <c:pt idx="6">
                  <c:v>356</c:v>
                </c:pt>
                <c:pt idx="7">
                  <c:v>356</c:v>
                </c:pt>
              </c:numCache>
            </c:numRef>
          </c:xVal>
          <c:yVal>
            <c:numRef>
              <c:f>data_Digitized!$O$2:$O$9</c:f>
              <c:numCache>
                <c:formatCode>General</c:formatCode>
                <c:ptCount val="8"/>
                <c:pt idx="0">
                  <c:v>-99</c:v>
                </c:pt>
                <c:pt idx="1">
                  <c:v>99</c:v>
                </c:pt>
                <c:pt idx="2">
                  <c:v>99</c:v>
                </c:pt>
                <c:pt idx="3">
                  <c:v>-99</c:v>
                </c:pt>
                <c:pt idx="4">
                  <c:v>-99</c:v>
                </c:pt>
                <c:pt idx="5">
                  <c:v>99</c:v>
                </c:pt>
                <c:pt idx="6">
                  <c:v>99</c:v>
                </c:pt>
                <c:pt idx="7">
                  <c:v>-99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D5-42BA-BF23-DCE1FA0BFB0B}"/>
            </c:ext>
          </c:extLst>
        </c:ser>
        <c:ser>
          <c:idx val="4"/>
          <c:order val="4"/>
          <c:tx>
            <c:strRef>
              <c:f>data_Digitized!$G$1</c:f>
              <c:strCache>
                <c:ptCount val="1"/>
                <c:pt idx="0">
                  <c:v>-dr/2r</c:v>
                </c:pt>
              </c:strCache>
            </c:strRef>
          </c:tx>
          <c:marker>
            <c:symbol val="star"/>
            <c:size val="5"/>
          </c:marker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data_Digitized!$G$2:$G$88</c:f>
              <c:numCache>
                <c:formatCode>General</c:formatCode>
                <c:ptCount val="87"/>
                <c:pt idx="0">
                  <c:v>8.3555063756507054E-3</c:v>
                </c:pt>
                <c:pt idx="1">
                  <c:v>8.3524588215743469E-3</c:v>
                </c:pt>
                <c:pt idx="2">
                  <c:v>8.2891431815941465E-3</c:v>
                </c:pt>
                <c:pt idx="3">
                  <c:v>8.1840010430344005E-3</c:v>
                </c:pt>
                <c:pt idx="4">
                  <c:v>8.0325172809075623E-3</c:v>
                </c:pt>
                <c:pt idx="5">
                  <c:v>7.8355496667906546E-3</c:v>
                </c:pt>
                <c:pt idx="6">
                  <c:v>7.5497695721725233E-3</c:v>
                </c:pt>
                <c:pt idx="7">
                  <c:v>7.3098754071342824E-3</c:v>
                </c:pt>
                <c:pt idx="8">
                  <c:v>6.9841453739549362E-3</c:v>
                </c:pt>
                <c:pt idx="9">
                  <c:v>6.7448980022797719E-3</c:v>
                </c:pt>
                <c:pt idx="10">
                  <c:v>6.4220367253924014E-3</c:v>
                </c:pt>
                <c:pt idx="11">
                  <c:v>6.0739186375082781E-3</c:v>
                </c:pt>
                <c:pt idx="12">
                  <c:v>5.8159374899064992E-3</c:v>
                </c:pt>
                <c:pt idx="13">
                  <c:v>5.5074057150390548E-3</c:v>
                </c:pt>
                <c:pt idx="14">
                  <c:v>5.1437758816235066E-3</c:v>
                </c:pt>
                <c:pt idx="15">
                  <c:v>4.7637590336288222E-3</c:v>
                </c:pt>
                <c:pt idx="16">
                  <c:v>4.1883806077205044E-3</c:v>
                </c:pt>
                <c:pt idx="17">
                  <c:v>3.5851704441039718E-3</c:v>
                </c:pt>
                <c:pt idx="18">
                  <c:v>2.9581368669094879E-3</c:v>
                </c:pt>
                <c:pt idx="19">
                  <c:v>2.5622285352831617E-3</c:v>
                </c:pt>
                <c:pt idx="20">
                  <c:v>2.0075293206037619E-3</c:v>
                </c:pt>
                <c:pt idx="21">
                  <c:v>1.4948975020887196E-3</c:v>
                </c:pt>
                <c:pt idx="22">
                  <c:v>1.0804614199131175E-3</c:v>
                </c:pt>
                <c:pt idx="23">
                  <c:v>1.9206166026963025E-4</c:v>
                </c:pt>
                <c:pt idx="24">
                  <c:v>-3.8458270191599566E-4</c:v>
                </c:pt>
                <c:pt idx="25">
                  <c:v>-8.5514499162845227E-4</c:v>
                </c:pt>
                <c:pt idx="26">
                  <c:v>-1.5296462298858059E-3</c:v>
                </c:pt>
                <c:pt idx="27">
                  <c:v>-2.1433420157149449E-3</c:v>
                </c:pt>
                <c:pt idx="28">
                  <c:v>-2.6456297014143802E-3</c:v>
                </c:pt>
                <c:pt idx="29">
                  <c:v>-3.0888479816915055E-3</c:v>
                </c:pt>
                <c:pt idx="30">
                  <c:v>-3.71131718976917E-3</c:v>
                </c:pt>
                <c:pt idx="31">
                  <c:v>-4.264106612039519E-3</c:v>
                </c:pt>
                <c:pt idx="32">
                  <c:v>-4.6194065888649233E-3</c:v>
                </c:pt>
                <c:pt idx="33">
                  <c:v>-5.0051759674621726E-3</c:v>
                </c:pt>
                <c:pt idx="34">
                  <c:v>-5.2942559580450629E-3</c:v>
                </c:pt>
                <c:pt idx="35">
                  <c:v>-5.8786633930058563E-3</c:v>
                </c:pt>
                <c:pt idx="36">
                  <c:v>-6.0981413437699626E-3</c:v>
                </c:pt>
                <c:pt idx="37">
                  <c:v>-6.2396810613132622E-3</c:v>
                </c:pt>
                <c:pt idx="38">
                  <c:v>-6.4445995531732542E-3</c:v>
                </c:pt>
                <c:pt idx="39">
                  <c:v>-6.5761590933674993E-3</c:v>
                </c:pt>
                <c:pt idx="40">
                  <c:v>-6.7963799650359851E-3</c:v>
                </c:pt>
                <c:pt idx="41">
                  <c:v>-7.1432030992238087E-3</c:v>
                </c:pt>
                <c:pt idx="42">
                  <c:v>-7.5648758787283605E-3</c:v>
                </c:pt>
                <c:pt idx="43">
                  <c:v>-7.8295704316527805E-3</c:v>
                </c:pt>
                <c:pt idx="44">
                  <c:v>-8.0129666261803886E-3</c:v>
                </c:pt>
                <c:pt idx="45">
                  <c:v>-8.180492686634018E-3</c:v>
                </c:pt>
                <c:pt idx="46">
                  <c:v>-8.2798217091838155E-3</c:v>
                </c:pt>
                <c:pt idx="47">
                  <c:v>-8.3397520053554268E-3</c:v>
                </c:pt>
                <c:pt idx="48">
                  <c:v>-8.3599984026628289E-3</c:v>
                </c:pt>
                <c:pt idx="49">
                  <c:v>-8.3326432821167491E-3</c:v>
                </c:pt>
                <c:pt idx="50">
                  <c:v>-8.266231038291957E-3</c:v>
                </c:pt>
                <c:pt idx="51">
                  <c:v>-8.1370685122439217E-3</c:v>
                </c:pt>
                <c:pt idx="52">
                  <c:v>-7.8692095802295522E-3</c:v>
                </c:pt>
                <c:pt idx="53">
                  <c:v>-7.6559202953329769E-3</c:v>
                </c:pt>
                <c:pt idx="54">
                  <c:v>-7.2550538587854915E-3</c:v>
                </c:pt>
                <c:pt idx="55">
                  <c:v>-7.0091401653780182E-3</c:v>
                </c:pt>
                <c:pt idx="56">
                  <c:v>-6.6147309500181259E-3</c:v>
                </c:pt>
                <c:pt idx="57">
                  <c:v>-6.1052068393953182E-3</c:v>
                </c:pt>
                <c:pt idx="58">
                  <c:v>-5.7732625606827593E-3</c:v>
                </c:pt>
                <c:pt idx="59">
                  <c:v>-5.4627262070238046E-3</c:v>
                </c:pt>
                <c:pt idx="60">
                  <c:v>-5.0553128141818914E-3</c:v>
                </c:pt>
                <c:pt idx="61">
                  <c:v>-4.584258761666851E-3</c:v>
                </c:pt>
                <c:pt idx="62">
                  <c:v>-3.8141945786717996E-3</c:v>
                </c:pt>
                <c:pt idx="63">
                  <c:v>-3.1470904990842071E-3</c:v>
                </c:pt>
                <c:pt idx="64">
                  <c:v>-2.3049410056768106E-3</c:v>
                </c:pt>
                <c:pt idx="65">
                  <c:v>-1.7454560919058705E-3</c:v>
                </c:pt>
                <c:pt idx="66">
                  <c:v>-6.0427129102933786E-4</c:v>
                </c:pt>
                <c:pt idx="67">
                  <c:v>3.3895804766290584E-4</c:v>
                </c:pt>
                <c:pt idx="68">
                  <c:v>1.0181860587861939E-3</c:v>
                </c:pt>
                <c:pt idx="69">
                  <c:v>1.7419672988258938E-3</c:v>
                </c:pt>
                <c:pt idx="70">
                  <c:v>2.7512936564067858E-3</c:v>
                </c:pt>
                <c:pt idx="71">
                  <c:v>3.6703413103255176E-3</c:v>
                </c:pt>
                <c:pt idx="72">
                  <c:v>4.1339373261070397E-3</c:v>
                </c:pt>
                <c:pt idx="73">
                  <c:v>4.7982949525071624E-3</c:v>
                </c:pt>
                <c:pt idx="74">
                  <c:v>5.4996254805643125E-3</c:v>
                </c:pt>
                <c:pt idx="75">
                  <c:v>5.7326286541688415E-3</c:v>
                </c:pt>
                <c:pt idx="76">
                  <c:v>6.347670017359276E-3</c:v>
                </c:pt>
                <c:pt idx="77">
                  <c:v>6.5151351086371401E-3</c:v>
                </c:pt>
                <c:pt idx="78">
                  <c:v>6.8306849591907755E-3</c:v>
                </c:pt>
                <c:pt idx="79">
                  <c:v>7.0638388461705002E-3</c:v>
                </c:pt>
                <c:pt idx="80">
                  <c:v>7.3552788471424636E-3</c:v>
                </c:pt>
                <c:pt idx="81">
                  <c:v>7.6332532365227168E-3</c:v>
                </c:pt>
                <c:pt idx="82">
                  <c:v>7.8319404640793764E-3</c:v>
                </c:pt>
                <c:pt idx="83">
                  <c:v>8.0296465874820748E-3</c:v>
                </c:pt>
                <c:pt idx="84">
                  <c:v>8.1818851140972298E-3</c:v>
                </c:pt>
                <c:pt idx="85">
                  <c:v>8.2945077699823309E-3</c:v>
                </c:pt>
                <c:pt idx="86">
                  <c:v>8.3323541721205541E-3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D5-42BA-BF23-DCE1FA0BFB0B}"/>
            </c:ext>
          </c:extLst>
        </c:ser>
        <c:ser>
          <c:idx val="5"/>
          <c:order val="5"/>
          <c:tx>
            <c:strRef>
              <c:f>data_Digitized!$E$1</c:f>
              <c:strCache>
                <c:ptCount val="1"/>
                <c:pt idx="0">
                  <c:v>-dA/(4(1-A))</c:v>
                </c:pt>
              </c:strCache>
            </c:strRef>
          </c:tx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data_Digitized!$E$2:$E$88</c:f>
              <c:numCache>
                <c:formatCode>General</c:formatCode>
                <c:ptCount val="87"/>
                <c:pt idx="0">
                  <c:v>-4.5240005271989453E-3</c:v>
                </c:pt>
                <c:pt idx="1">
                  <c:v>-3.8821700194302091E-3</c:v>
                </c:pt>
                <c:pt idx="2">
                  <c:v>-3.2435683640437002E-3</c:v>
                </c:pt>
                <c:pt idx="3">
                  <c:v>-2.7667214273787862E-3</c:v>
                </c:pt>
                <c:pt idx="4">
                  <c:v>-2.502581599654715E-3</c:v>
                </c:pt>
                <c:pt idx="5">
                  <c:v>-1.9759546380609403E-3</c:v>
                </c:pt>
                <c:pt idx="6">
                  <c:v>-1.5038650305489625E-3</c:v>
                </c:pt>
                <c:pt idx="7">
                  <c:v>-1.0335410821704263E-3</c:v>
                </c:pt>
                <c:pt idx="8">
                  <c:v>-6.6894793755537343E-4</c:v>
                </c:pt>
                <c:pt idx="9">
                  <c:v>-3.0541230405882545E-4</c:v>
                </c:pt>
                <c:pt idx="10">
                  <c:v>5.7070412659911715E-5</c:v>
                </c:pt>
                <c:pt idx="11">
                  <c:v>4.185047803676089E-4</c:v>
                </c:pt>
                <c:pt idx="12">
                  <c:v>7.7889534044806713E-4</c:v>
                </c:pt>
                <c:pt idx="13">
                  <c:v>1.1382466080911153E-3</c:v>
                </c:pt>
                <c:pt idx="14">
                  <c:v>1.5987497645174264E-3</c:v>
                </c:pt>
                <c:pt idx="15">
                  <c:v>2.0066575122504459E-3</c:v>
                </c:pt>
                <c:pt idx="16">
                  <c:v>2.1084252105392307E-3</c:v>
                </c:pt>
                <c:pt idx="17">
                  <c:v>2.3117102414117914E-3</c:v>
                </c:pt>
                <c:pt idx="18">
                  <c:v>2.5146621351621254E-3</c:v>
                </c:pt>
                <c:pt idx="19">
                  <c:v>2.9195697815462356E-3</c:v>
                </c:pt>
                <c:pt idx="20">
                  <c:v>2.9700900973495172E-3</c:v>
                </c:pt>
                <c:pt idx="21">
                  <c:v>2.9700900973495172E-3</c:v>
                </c:pt>
                <c:pt idx="22">
                  <c:v>3.071068775227431E-3</c:v>
                </c:pt>
                <c:pt idx="23">
                  <c:v>3.1719649325148611E-3</c:v>
                </c:pt>
                <c:pt idx="24">
                  <c:v>3.1215271626214526E-3</c:v>
                </c:pt>
                <c:pt idx="25">
                  <c:v>2.8690287976025396E-3</c:v>
                </c:pt>
                <c:pt idx="26">
                  <c:v>2.6666579265569139E-3</c:v>
                </c:pt>
                <c:pt idx="27">
                  <c:v>2.4132277792246787E-3</c:v>
                </c:pt>
                <c:pt idx="28">
                  <c:v>2.0066575122504459E-3</c:v>
                </c:pt>
                <c:pt idx="29">
                  <c:v>1.8028712356270534E-3</c:v>
                </c:pt>
                <c:pt idx="30">
                  <c:v>1.0356806053388908E-3</c:v>
                </c:pt>
                <c:pt idx="31">
                  <c:v>5.7308542684941257E-4</c:v>
                </c:pt>
                <c:pt idx="32">
                  <c:v>1.6044415015552084E-4</c:v>
                </c:pt>
                <c:pt idx="33">
                  <c:v>-5.6497290582008686E-4</c:v>
                </c:pt>
                <c:pt idx="34">
                  <c:v>-1.5038650305489625E-3</c:v>
                </c:pt>
                <c:pt idx="35">
                  <c:v>-1.9759546380609403E-3</c:v>
                </c:pt>
                <c:pt idx="36">
                  <c:v>-2.3970801777910234E-3</c:v>
                </c:pt>
                <c:pt idx="37">
                  <c:v>-2.9784315141260925E-3</c:v>
                </c:pt>
                <c:pt idx="38">
                  <c:v>-3.2966624391169118E-3</c:v>
                </c:pt>
                <c:pt idx="39">
                  <c:v>-3.5092615562722852E-3</c:v>
                </c:pt>
                <c:pt idx="40">
                  <c:v>-3.0314144606182424E-3</c:v>
                </c:pt>
                <c:pt idx="41">
                  <c:v>-2.8196157220183415E-3</c:v>
                </c:pt>
                <c:pt idx="42">
                  <c:v>-2.6081712571235606E-3</c:v>
                </c:pt>
                <c:pt idx="43">
                  <c:v>-2.1863415988440491E-3</c:v>
                </c:pt>
                <c:pt idx="44">
                  <c:v>-1.6610315583168924E-3</c:v>
                </c:pt>
                <c:pt idx="45">
                  <c:v>-1.137905434810506E-3</c:v>
                </c:pt>
                <c:pt idx="46">
                  <c:v>-6.6894793755537343E-4</c:v>
                </c:pt>
                <c:pt idx="47">
                  <c:v>-3.572813948266335E-4</c:v>
                </c:pt>
                <c:pt idx="48">
                  <c:v>2.6373241444473989E-4</c:v>
                </c:pt>
                <c:pt idx="49">
                  <c:v>7.274747098993899E-4</c:v>
                </c:pt>
                <c:pt idx="50">
                  <c:v>9.8436589372712514E-4</c:v>
                </c:pt>
                <c:pt idx="51">
                  <c:v>1.4454381919988403E-3</c:v>
                </c:pt>
                <c:pt idx="52">
                  <c:v>1.5987497645174264E-3</c:v>
                </c:pt>
                <c:pt idx="53">
                  <c:v>1.8028712356270534E-3</c:v>
                </c:pt>
                <c:pt idx="54">
                  <c:v>2.2101094193601122E-3</c:v>
                </c:pt>
                <c:pt idx="55">
                  <c:v>2.4639553485369418E-3</c:v>
                </c:pt>
                <c:pt idx="56">
                  <c:v>2.7678847745421734E-3</c:v>
                </c:pt>
                <c:pt idx="57">
                  <c:v>2.7678847745421734E-3</c:v>
                </c:pt>
                <c:pt idx="58">
                  <c:v>2.6666579265569139E-3</c:v>
                </c:pt>
                <c:pt idx="59">
                  <c:v>2.6160134114188373E-3</c:v>
                </c:pt>
                <c:pt idx="60">
                  <c:v>2.6160134114188373E-3</c:v>
                </c:pt>
                <c:pt idx="61">
                  <c:v>2.565348151869754E-3</c:v>
                </c:pt>
                <c:pt idx="62">
                  <c:v>2.6160134114188373E-3</c:v>
                </c:pt>
                <c:pt idx="63">
                  <c:v>2.7172817100221268E-3</c:v>
                </c:pt>
                <c:pt idx="64">
                  <c:v>3.1719649325148611E-3</c:v>
                </c:pt>
                <c:pt idx="65">
                  <c:v>3.5747263755575749E-3</c:v>
                </c:pt>
                <c:pt idx="66">
                  <c:v>3.4238449613027185E-3</c:v>
                </c:pt>
                <c:pt idx="67">
                  <c:v>2.9195697815462356E-3</c:v>
                </c:pt>
                <c:pt idx="68">
                  <c:v>2.3624794144464405E-3</c:v>
                </c:pt>
                <c:pt idx="69">
                  <c:v>2.0575518040036422E-3</c:v>
                </c:pt>
                <c:pt idx="70">
                  <c:v>1.5476669256665626E-3</c:v>
                </c:pt>
                <c:pt idx="71">
                  <c:v>6.760328562134566E-4</c:v>
                </c:pt>
                <c:pt idx="72">
                  <c:v>-4.6388904181997026E-5</c:v>
                </c:pt>
                <c:pt idx="73">
                  <c:v>-2.5356470134459954E-4</c:v>
                </c:pt>
                <c:pt idx="74">
                  <c:v>-4.0917198700855166E-4</c:v>
                </c:pt>
                <c:pt idx="75">
                  <c:v>-1.2946147714162817E-3</c:v>
                </c:pt>
                <c:pt idx="76">
                  <c:v>-2.3443625206551176E-3</c:v>
                </c:pt>
                <c:pt idx="77">
                  <c:v>-2.8196157220183415E-3</c:v>
                </c:pt>
                <c:pt idx="78">
                  <c:v>-3.4560783264073842E-3</c:v>
                </c:pt>
                <c:pt idx="79">
                  <c:v>-4.0423239866998932E-3</c:v>
                </c:pt>
                <c:pt idx="80">
                  <c:v>-4.2561771846922995E-3</c:v>
                </c:pt>
                <c:pt idx="81">
                  <c:v>-4.4168035112432148E-3</c:v>
                </c:pt>
                <c:pt idx="82">
                  <c:v>-4.5776329174363464E-3</c:v>
                </c:pt>
                <c:pt idx="83">
                  <c:v>-4.7386657886452962E-3</c:v>
                </c:pt>
                <c:pt idx="84">
                  <c:v>-4.6849655338565051E-3</c:v>
                </c:pt>
                <c:pt idx="85">
                  <c:v>-4.6312879148900652E-3</c:v>
                </c:pt>
                <c:pt idx="86">
                  <c:v>-4.4703907298923786E-3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D5-42BA-BF23-DCE1FA0BF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37327"/>
        <c:axId val="821149327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data_Digitized!$B$1</c15:sqref>
                        </c15:formulaRef>
                      </c:ext>
                    </c:extLst>
                    <c:strCache>
                      <c:ptCount val="1"/>
                      <c:pt idx="0">
                        <c:v>Albedo</c:v>
                      </c:pt>
                    </c:strCache>
                  </c:strRef>
                </c:tx>
                <c:spPr>
                  <a:ln w="22225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data_Digitized!$A$2:$A$88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2.0938738738738598</c:v>
                      </c:pt>
                      <c:pt idx="1">
                        <c:v>6.4693693693693497</c:v>
                      </c:pt>
                      <c:pt idx="2">
                        <c:v>11.574114114114099</c:v>
                      </c:pt>
                      <c:pt idx="3">
                        <c:v>15.949609609609601</c:v>
                      </c:pt>
                      <c:pt idx="4">
                        <c:v>20.325105105105099</c:v>
                      </c:pt>
                      <c:pt idx="5">
                        <c:v>24.700600600600499</c:v>
                      </c:pt>
                      <c:pt idx="6">
                        <c:v>29.805345345345302</c:v>
                      </c:pt>
                      <c:pt idx="7">
                        <c:v>33.451591591591502</c:v>
                      </c:pt>
                      <c:pt idx="8">
                        <c:v>37.827087087087001</c:v>
                      </c:pt>
                      <c:pt idx="9">
                        <c:v>40.744084084084001</c:v>
                      </c:pt>
                      <c:pt idx="10">
                        <c:v>44.390330330330301</c:v>
                      </c:pt>
                      <c:pt idx="11">
                        <c:v>48.0365765765765</c:v>
                      </c:pt>
                      <c:pt idx="12">
                        <c:v>50.588948948948897</c:v>
                      </c:pt>
                      <c:pt idx="13">
                        <c:v>53.505945945945903</c:v>
                      </c:pt>
                      <c:pt idx="14">
                        <c:v>56.7875675675675</c:v>
                      </c:pt>
                      <c:pt idx="15">
                        <c:v>60.069189189189103</c:v>
                      </c:pt>
                      <c:pt idx="16">
                        <c:v>64.809309309309299</c:v>
                      </c:pt>
                      <c:pt idx="17">
                        <c:v>69.549429429429395</c:v>
                      </c:pt>
                      <c:pt idx="18">
                        <c:v>74.289549549549506</c:v>
                      </c:pt>
                      <c:pt idx="19">
                        <c:v>77.206546546546505</c:v>
                      </c:pt>
                      <c:pt idx="20">
                        <c:v>81.217417417417394</c:v>
                      </c:pt>
                      <c:pt idx="21">
                        <c:v>84.863663663663601</c:v>
                      </c:pt>
                      <c:pt idx="22">
                        <c:v>87.780660660660601</c:v>
                      </c:pt>
                      <c:pt idx="23">
                        <c:v>93.979279279279197</c:v>
                      </c:pt>
                      <c:pt idx="24">
                        <c:v>97.9901501501501</c:v>
                      </c:pt>
                      <c:pt idx="25">
                        <c:v>101.271771771771</c:v>
                      </c:pt>
                      <c:pt idx="26">
                        <c:v>106.011891891891</c:v>
                      </c:pt>
                      <c:pt idx="27">
                        <c:v>110.38738738738699</c:v>
                      </c:pt>
                      <c:pt idx="28">
                        <c:v>114.033633633633</c:v>
                      </c:pt>
                      <c:pt idx="29">
                        <c:v>117.315255255255</c:v>
                      </c:pt>
                      <c:pt idx="30">
                        <c:v>122.05537537537499</c:v>
                      </c:pt>
                      <c:pt idx="31">
                        <c:v>126.43087087087</c:v>
                      </c:pt>
                      <c:pt idx="32">
                        <c:v>129.347867867867</c:v>
                      </c:pt>
                      <c:pt idx="33">
                        <c:v>132.629489489489</c:v>
                      </c:pt>
                      <c:pt idx="34">
                        <c:v>135.18186186186099</c:v>
                      </c:pt>
                      <c:pt idx="35">
                        <c:v>140.65123123123101</c:v>
                      </c:pt>
                      <c:pt idx="36">
                        <c:v>142.83897897897899</c:v>
                      </c:pt>
                      <c:pt idx="37">
                        <c:v>144.297477477477</c:v>
                      </c:pt>
                      <c:pt idx="38">
                        <c:v>146.48522522522501</c:v>
                      </c:pt>
                      <c:pt idx="39">
                        <c:v>147.943723723723</c:v>
                      </c:pt>
                      <c:pt idx="40">
                        <c:v>150.49609609609601</c:v>
                      </c:pt>
                      <c:pt idx="41">
                        <c:v>154.871591591591</c:v>
                      </c:pt>
                      <c:pt idx="42">
                        <c:v>161.07021021021001</c:v>
                      </c:pt>
                      <c:pt idx="43">
                        <c:v>165.81033033033</c:v>
                      </c:pt>
                      <c:pt idx="44">
                        <c:v>169.82120120120101</c:v>
                      </c:pt>
                      <c:pt idx="45">
                        <c:v>174.561321321321</c:v>
                      </c:pt>
                      <c:pt idx="46">
                        <c:v>178.57219219219201</c:v>
                      </c:pt>
                      <c:pt idx="47">
                        <c:v>182.58306306306301</c:v>
                      </c:pt>
                      <c:pt idx="48">
                        <c:v>186.59393393393299</c:v>
                      </c:pt>
                      <c:pt idx="49">
                        <c:v>191.33405405405401</c:v>
                      </c:pt>
                      <c:pt idx="50">
                        <c:v>195.34492492492399</c:v>
                      </c:pt>
                      <c:pt idx="51">
                        <c:v>200.08504504504501</c:v>
                      </c:pt>
                      <c:pt idx="52">
                        <c:v>206.648288288288</c:v>
                      </c:pt>
                      <c:pt idx="53">
                        <c:v>210.659159159159</c:v>
                      </c:pt>
                      <c:pt idx="54">
                        <c:v>216.85777777777699</c:v>
                      </c:pt>
                      <c:pt idx="55">
                        <c:v>220.139399399399</c:v>
                      </c:pt>
                      <c:pt idx="56">
                        <c:v>224.87951951951899</c:v>
                      </c:pt>
                      <c:pt idx="57">
                        <c:v>230.34888888888801</c:v>
                      </c:pt>
                      <c:pt idx="58">
                        <c:v>233.63051051050999</c:v>
                      </c:pt>
                      <c:pt idx="59">
                        <c:v>236.54750750750699</c:v>
                      </c:pt>
                      <c:pt idx="60">
                        <c:v>240.19375375375299</c:v>
                      </c:pt>
                      <c:pt idx="61">
                        <c:v>244.20462462462399</c:v>
                      </c:pt>
                      <c:pt idx="62">
                        <c:v>250.403243243243</c:v>
                      </c:pt>
                      <c:pt idx="63">
                        <c:v>255.507987987988</c:v>
                      </c:pt>
                      <c:pt idx="64">
                        <c:v>261.70660660660599</c:v>
                      </c:pt>
                      <c:pt idx="65">
                        <c:v>265.71747747747702</c:v>
                      </c:pt>
                      <c:pt idx="66">
                        <c:v>273.73921921921902</c:v>
                      </c:pt>
                      <c:pt idx="67">
                        <c:v>280.30246246246202</c:v>
                      </c:pt>
                      <c:pt idx="68">
                        <c:v>285.04258258258199</c:v>
                      </c:pt>
                      <c:pt idx="69">
                        <c:v>290.14732732732699</c:v>
                      </c:pt>
                      <c:pt idx="70">
                        <c:v>297.43981981981898</c:v>
                      </c:pt>
                      <c:pt idx="71">
                        <c:v>304.36768768768701</c:v>
                      </c:pt>
                      <c:pt idx="72">
                        <c:v>308.013933933933</c:v>
                      </c:pt>
                      <c:pt idx="73">
                        <c:v>313.48330330330299</c:v>
                      </c:pt>
                      <c:pt idx="74">
                        <c:v>319.681921921921</c:v>
                      </c:pt>
                      <c:pt idx="75">
                        <c:v>321.86966966966901</c:v>
                      </c:pt>
                      <c:pt idx="76">
                        <c:v>328.06828828828799</c:v>
                      </c:pt>
                      <c:pt idx="77">
                        <c:v>329.89141141141101</c:v>
                      </c:pt>
                      <c:pt idx="78">
                        <c:v>333.53765765765701</c:v>
                      </c:pt>
                      <c:pt idx="79">
                        <c:v>336.45465465465401</c:v>
                      </c:pt>
                      <c:pt idx="80">
                        <c:v>340.46552552552498</c:v>
                      </c:pt>
                      <c:pt idx="81">
                        <c:v>344.84102102102099</c:v>
                      </c:pt>
                      <c:pt idx="82">
                        <c:v>348.48726726726699</c:v>
                      </c:pt>
                      <c:pt idx="83">
                        <c:v>352.86276276276197</c:v>
                      </c:pt>
                      <c:pt idx="84">
                        <c:v>357.23825825825799</c:v>
                      </c:pt>
                      <c:pt idx="85">
                        <c:v>361.97837837837801</c:v>
                      </c:pt>
                      <c:pt idx="86">
                        <c:v>364.53075075074997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data_Digitized!$B$2:$B$88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0.30777083333333299</c:v>
                      </c:pt>
                      <c:pt idx="1">
                        <c:v>0.30602083333333302</c:v>
                      </c:pt>
                      <c:pt idx="2">
                        <c:v>0.30427083333333299</c:v>
                      </c:pt>
                      <c:pt idx="3">
                        <c:v>0.302958333333333</c:v>
                      </c:pt>
                      <c:pt idx="4">
                        <c:v>0.30222916666666599</c:v>
                      </c:pt>
                      <c:pt idx="5">
                        <c:v>0.30077083333333299</c:v>
                      </c:pt>
                      <c:pt idx="6">
                        <c:v>0.29945833333333299</c:v>
                      </c:pt>
                      <c:pt idx="7">
                        <c:v>0.298145833333333</c:v>
                      </c:pt>
                      <c:pt idx="8">
                        <c:v>0.29712499999999997</c:v>
                      </c:pt>
                      <c:pt idx="9">
                        <c:v>0.296104166666666</c:v>
                      </c:pt>
                      <c:pt idx="10">
                        <c:v>0.29508333333333298</c:v>
                      </c:pt>
                      <c:pt idx="11">
                        <c:v>0.2940625</c:v>
                      </c:pt>
                      <c:pt idx="12">
                        <c:v>0.29304166666666598</c:v>
                      </c:pt>
                      <c:pt idx="13">
                        <c:v>0.29202083333333301</c:v>
                      </c:pt>
                      <c:pt idx="14">
                        <c:v>0.29070833333333301</c:v>
                      </c:pt>
                      <c:pt idx="15">
                        <c:v>0.28954166666666598</c:v>
                      </c:pt>
                      <c:pt idx="16">
                        <c:v>0.28925000000000001</c:v>
                      </c:pt>
                      <c:pt idx="17">
                        <c:v>0.28866666666666602</c:v>
                      </c:pt>
                      <c:pt idx="18">
                        <c:v>0.28808333333333302</c:v>
                      </c:pt>
                      <c:pt idx="19">
                        <c:v>0.28691666666666599</c:v>
                      </c:pt>
                      <c:pt idx="20">
                        <c:v>0.28677083333333298</c:v>
                      </c:pt>
                      <c:pt idx="21">
                        <c:v>0.28677083333333298</c:v>
                      </c:pt>
                      <c:pt idx="22">
                        <c:v>0.28647916666666601</c:v>
                      </c:pt>
                      <c:pt idx="23">
                        <c:v>0.28618749999999998</c:v>
                      </c:pt>
                      <c:pt idx="24">
                        <c:v>0.286333333333333</c:v>
                      </c:pt>
                      <c:pt idx="25">
                        <c:v>0.2870625</c:v>
                      </c:pt>
                      <c:pt idx="26">
                        <c:v>0.28764583333333299</c:v>
                      </c:pt>
                      <c:pt idx="27">
                        <c:v>0.28837499999999999</c:v>
                      </c:pt>
                      <c:pt idx="28">
                        <c:v>0.28954166666666598</c:v>
                      </c:pt>
                      <c:pt idx="29">
                        <c:v>0.29012500000000002</c:v>
                      </c:pt>
                      <c:pt idx="30">
                        <c:v>0.29231249999999998</c:v>
                      </c:pt>
                      <c:pt idx="31">
                        <c:v>0.29362500000000002</c:v>
                      </c:pt>
                      <c:pt idx="32">
                        <c:v>0.29479166666666601</c:v>
                      </c:pt>
                      <c:pt idx="33">
                        <c:v>0.296833333333333</c:v>
                      </c:pt>
                      <c:pt idx="34">
                        <c:v>0.29945833333333299</c:v>
                      </c:pt>
                      <c:pt idx="35">
                        <c:v>0.30077083333333299</c:v>
                      </c:pt>
                      <c:pt idx="36">
                        <c:v>0.30193750000000003</c:v>
                      </c:pt>
                      <c:pt idx="37">
                        <c:v>0.30354166666666599</c:v>
                      </c:pt>
                      <c:pt idx="38">
                        <c:v>0.304416666666666</c:v>
                      </c:pt>
                      <c:pt idx="39">
                        <c:v>0.30499999999999999</c:v>
                      </c:pt>
                      <c:pt idx="40">
                        <c:v>0.3036875</c:v>
                      </c:pt>
                      <c:pt idx="41">
                        <c:v>0.30310416666666601</c:v>
                      </c:pt>
                      <c:pt idx="42">
                        <c:v>0.30252083333333302</c:v>
                      </c:pt>
                      <c:pt idx="43">
                        <c:v>0.30135416666666598</c:v>
                      </c:pt>
                      <c:pt idx="44">
                        <c:v>0.29989583333333297</c:v>
                      </c:pt>
                      <c:pt idx="45">
                        <c:v>0.29843750000000002</c:v>
                      </c:pt>
                      <c:pt idx="46">
                        <c:v>0.29712499999999997</c:v>
                      </c:pt>
                      <c:pt idx="47">
                        <c:v>0.29625000000000001</c:v>
                      </c:pt>
                      <c:pt idx="48">
                        <c:v>0.29449999999999998</c:v>
                      </c:pt>
                      <c:pt idx="49">
                        <c:v>0.29318749999999999</c:v>
                      </c:pt>
                      <c:pt idx="50">
                        <c:v>0.29245833333333299</c:v>
                      </c:pt>
                      <c:pt idx="51">
                        <c:v>0.29114583333333299</c:v>
                      </c:pt>
                      <c:pt idx="52">
                        <c:v>0.29070833333333301</c:v>
                      </c:pt>
                      <c:pt idx="53">
                        <c:v>0.29012500000000002</c:v>
                      </c:pt>
                      <c:pt idx="54">
                        <c:v>0.28895833333333298</c:v>
                      </c:pt>
                      <c:pt idx="55">
                        <c:v>0.28822916666666598</c:v>
                      </c:pt>
                      <c:pt idx="56">
                        <c:v>0.28735416666666602</c:v>
                      </c:pt>
                      <c:pt idx="57">
                        <c:v>0.28735416666666602</c:v>
                      </c:pt>
                      <c:pt idx="58">
                        <c:v>0.28764583333333299</c:v>
                      </c:pt>
                      <c:pt idx="59">
                        <c:v>0.287791666666666</c:v>
                      </c:pt>
                      <c:pt idx="60">
                        <c:v>0.287791666666666</c:v>
                      </c:pt>
                      <c:pt idx="61">
                        <c:v>0.28793750000000001</c:v>
                      </c:pt>
                      <c:pt idx="62">
                        <c:v>0.287791666666666</c:v>
                      </c:pt>
                      <c:pt idx="63">
                        <c:v>0.28749999999999998</c:v>
                      </c:pt>
                      <c:pt idx="64">
                        <c:v>0.28618749999999998</c:v>
                      </c:pt>
                      <c:pt idx="65">
                        <c:v>0.285020833333333</c:v>
                      </c:pt>
                      <c:pt idx="66">
                        <c:v>0.28545833333333298</c:v>
                      </c:pt>
                      <c:pt idx="67">
                        <c:v>0.28691666666666599</c:v>
                      </c:pt>
                      <c:pt idx="68">
                        <c:v>0.288520833333333</c:v>
                      </c:pt>
                      <c:pt idx="69">
                        <c:v>0.28939583333333302</c:v>
                      </c:pt>
                      <c:pt idx="70">
                        <c:v>0.29085416666666603</c:v>
                      </c:pt>
                      <c:pt idx="71">
                        <c:v>0.293333333333333</c:v>
                      </c:pt>
                      <c:pt idx="72">
                        <c:v>0.295375</c:v>
                      </c:pt>
                      <c:pt idx="73">
                        <c:v>0.29595833333333299</c:v>
                      </c:pt>
                      <c:pt idx="74">
                        <c:v>0.29639583333333303</c:v>
                      </c:pt>
                      <c:pt idx="75">
                        <c:v>0.298875</c:v>
                      </c:pt>
                      <c:pt idx="76">
                        <c:v>0.30179166666666601</c:v>
                      </c:pt>
                      <c:pt idx="77">
                        <c:v>0.30310416666666601</c:v>
                      </c:pt>
                      <c:pt idx="78">
                        <c:v>0.30485416666666598</c:v>
                      </c:pt>
                      <c:pt idx="79">
                        <c:v>0.306458333333333</c:v>
                      </c:pt>
                      <c:pt idx="80">
                        <c:v>0.30704166666666599</c:v>
                      </c:pt>
                      <c:pt idx="81">
                        <c:v>0.30747916666666603</c:v>
                      </c:pt>
                      <c:pt idx="82">
                        <c:v>0.30791666666666601</c:v>
                      </c:pt>
                      <c:pt idx="83">
                        <c:v>0.30835416666666599</c:v>
                      </c:pt>
                      <c:pt idx="84">
                        <c:v>0.30820833333333297</c:v>
                      </c:pt>
                      <c:pt idx="85">
                        <c:v>0.30806250000000002</c:v>
                      </c:pt>
                      <c:pt idx="86">
                        <c:v>0.30762499999999998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A7D5-42BA-BF23-DCE1FA0BFB0B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2"/>
          <c:order val="3"/>
          <c:tx>
            <c:strRef>
              <c:f>data_Digitized!$H$1</c:f>
              <c:strCache>
                <c:ptCount val="1"/>
                <c:pt idx="0">
                  <c:v>dTe/Te</c:v>
                </c:pt>
              </c:strCache>
            </c:strRef>
          </c:tx>
          <c:spPr>
            <a:ln w="825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data_Digitized!$H$2:$H$88</c:f>
              <c:numCache>
                <c:formatCode>General</c:formatCode>
                <c:ptCount val="87"/>
                <c:pt idx="0">
                  <c:v>3.9119170502547474E-3</c:v>
                </c:pt>
                <c:pt idx="1">
                  <c:v>4.5296519470968116E-3</c:v>
                </c:pt>
                <c:pt idx="2">
                  <c:v>5.087118758035053E-3</c:v>
                </c:pt>
                <c:pt idx="3">
                  <c:v>5.4475634576641287E-3</c:v>
                </c:pt>
                <c:pt idx="4">
                  <c:v>5.5547390500867563E-3</c:v>
                </c:pt>
                <c:pt idx="5">
                  <c:v>5.8750901450684255E-3</c:v>
                </c:pt>
                <c:pt idx="6">
                  <c:v>6.054896888639116E-3</c:v>
                </c:pt>
                <c:pt idx="7">
                  <c:v>6.2805895617896968E-3</c:v>
                </c:pt>
                <c:pt idx="8">
                  <c:v>6.3169826249793266E-3</c:v>
                </c:pt>
                <c:pt idx="9">
                  <c:v>6.4398583496734739E-3</c:v>
                </c:pt>
                <c:pt idx="10">
                  <c:v>6.4791201691550794E-3</c:v>
                </c:pt>
                <c:pt idx="11">
                  <c:v>6.493125177639913E-3</c:v>
                </c:pt>
                <c:pt idx="12">
                  <c:v>6.5972671264074648E-3</c:v>
                </c:pt>
                <c:pt idx="13">
                  <c:v>6.6508584479089772E-3</c:v>
                </c:pt>
                <c:pt idx="14">
                  <c:v>6.7528154526822507E-3</c:v>
                </c:pt>
                <c:pt idx="15">
                  <c:v>6.7866535719666521E-3</c:v>
                </c:pt>
                <c:pt idx="16">
                  <c:v>6.3147388878778254E-3</c:v>
                </c:pt>
                <c:pt idx="17">
                  <c:v>5.9184562079010027E-3</c:v>
                </c:pt>
                <c:pt idx="18">
                  <c:v>5.4983501143458756E-3</c:v>
                </c:pt>
                <c:pt idx="19">
                  <c:v>5.5162967499986348E-3</c:v>
                </c:pt>
                <c:pt idx="20">
                  <c:v>5.0133294062289901E-3</c:v>
                </c:pt>
                <c:pt idx="21">
                  <c:v>4.5006975877139484E-3</c:v>
                </c:pt>
                <c:pt idx="22">
                  <c:v>4.1897252473581913E-3</c:v>
                </c:pt>
                <c:pt idx="23">
                  <c:v>3.4047892295342146E-3</c:v>
                </c:pt>
                <c:pt idx="24">
                  <c:v>2.776412996438834E-3</c:v>
                </c:pt>
                <c:pt idx="25">
                  <c:v>2.0471913521769112E-3</c:v>
                </c:pt>
                <c:pt idx="26">
                  <c:v>1.1657626302802018E-3</c:v>
                </c:pt>
                <c:pt idx="27">
                  <c:v>2.9340748990159702E-4</c:v>
                </c:pt>
                <c:pt idx="28">
                  <c:v>-6.2273516307655022E-4</c:v>
                </c:pt>
                <c:pt idx="29">
                  <c:v>-1.2728809269934055E-3</c:v>
                </c:pt>
                <c:pt idx="30">
                  <c:v>-2.671328198719093E-3</c:v>
                </c:pt>
                <c:pt idx="31">
                  <c:v>-3.6897044591782838E-3</c:v>
                </c:pt>
                <c:pt idx="32">
                  <c:v>-4.4588594032823996E-3</c:v>
                </c:pt>
                <c:pt idx="33">
                  <c:v>-5.5688749746179364E-3</c:v>
                </c:pt>
                <c:pt idx="34">
                  <c:v>-6.7891286415784702E-3</c:v>
                </c:pt>
                <c:pt idx="35">
                  <c:v>-7.8391229147280854E-3</c:v>
                </c:pt>
                <c:pt idx="36">
                  <c:v>-8.4724558327712775E-3</c:v>
                </c:pt>
                <c:pt idx="37">
                  <c:v>-9.1830461303228899E-3</c:v>
                </c:pt>
                <c:pt idx="38">
                  <c:v>-9.6983558476421029E-3</c:v>
                </c:pt>
                <c:pt idx="39">
                  <c:v>-1.0036842871476059E-2</c:v>
                </c:pt>
                <c:pt idx="40">
                  <c:v>-9.7914769049557218E-3</c:v>
                </c:pt>
                <c:pt idx="41">
                  <c:v>-9.9313725555038364E-3</c:v>
                </c:pt>
                <c:pt idx="42">
                  <c:v>-1.0146117851369032E-2</c:v>
                </c:pt>
                <c:pt idx="43">
                  <c:v>-9.9969574370143664E-3</c:v>
                </c:pt>
                <c:pt idx="44">
                  <c:v>-9.6630349224433969E-3</c:v>
                </c:pt>
                <c:pt idx="45">
                  <c:v>-9.3132422737984694E-3</c:v>
                </c:pt>
                <c:pt idx="46">
                  <c:v>-8.9469844581594252E-3</c:v>
                </c:pt>
                <c:pt idx="47">
                  <c:v>-8.6965235288718346E-3</c:v>
                </c:pt>
                <c:pt idx="48">
                  <c:v>-8.0959874752607949E-3</c:v>
                </c:pt>
                <c:pt idx="49">
                  <c:v>-7.6030455165258934E-3</c:v>
                </c:pt>
                <c:pt idx="50">
                  <c:v>-7.2779739181516355E-3</c:v>
                </c:pt>
                <c:pt idx="51">
                  <c:v>-6.6832245539147784E-3</c:v>
                </c:pt>
                <c:pt idx="52">
                  <c:v>-6.260170009170808E-3</c:v>
                </c:pt>
                <c:pt idx="53">
                  <c:v>-5.8399532406348768E-3</c:v>
                </c:pt>
                <c:pt idx="54">
                  <c:v>-5.0252318368083056E-3</c:v>
                </c:pt>
                <c:pt idx="55">
                  <c:v>-4.5206587888513665E-3</c:v>
                </c:pt>
                <c:pt idx="56">
                  <c:v>-3.8158583480322728E-3</c:v>
                </c:pt>
                <c:pt idx="57">
                  <c:v>-3.3063342374094651E-3</c:v>
                </c:pt>
                <c:pt idx="58">
                  <c:v>-3.0778537005167516E-3</c:v>
                </c:pt>
                <c:pt idx="59">
                  <c:v>-2.8190492177675524E-3</c:v>
                </c:pt>
                <c:pt idx="60">
                  <c:v>-2.4116358249256392E-3</c:v>
                </c:pt>
                <c:pt idx="61">
                  <c:v>-1.9923136433207082E-3</c:v>
                </c:pt>
                <c:pt idx="62">
                  <c:v>-1.1705175894155474E-3</c:v>
                </c:pt>
                <c:pt idx="63">
                  <c:v>-3.999497680084443E-4</c:v>
                </c:pt>
                <c:pt idx="64">
                  <c:v>9.0778656358777394E-4</c:v>
                </c:pt>
                <c:pt idx="65">
                  <c:v>1.8811264446377807E-3</c:v>
                </c:pt>
                <c:pt idx="66">
                  <c:v>2.8671156327847126E-3</c:v>
                </c:pt>
                <c:pt idx="67">
                  <c:v>3.2930262623783796E-3</c:v>
                </c:pt>
                <c:pt idx="68">
                  <c:v>3.4032036934929805E-3</c:v>
                </c:pt>
                <c:pt idx="69">
                  <c:v>3.8165937080734593E-3</c:v>
                </c:pt>
                <c:pt idx="70">
                  <c:v>4.3086013565557749E-3</c:v>
                </c:pt>
                <c:pt idx="71">
                  <c:v>4.3482072050066182E-3</c:v>
                </c:pt>
                <c:pt idx="72">
                  <c:v>4.0875570280498527E-3</c:v>
                </c:pt>
                <c:pt idx="73">
                  <c:v>4.5449871708106195E-3</c:v>
                </c:pt>
                <c:pt idx="74">
                  <c:v>5.0911220861381487E-3</c:v>
                </c:pt>
                <c:pt idx="75">
                  <c:v>4.4446834542747901E-3</c:v>
                </c:pt>
                <c:pt idx="76">
                  <c:v>4.0250873992680701E-3</c:v>
                </c:pt>
                <c:pt idx="77">
                  <c:v>3.7269656523571128E-3</c:v>
                </c:pt>
                <c:pt idx="78">
                  <c:v>3.421733051992326E-3</c:v>
                </c:pt>
                <c:pt idx="79">
                  <c:v>3.085836358963364E-3</c:v>
                </c:pt>
                <c:pt idx="80">
                  <c:v>3.1703488762959715E-3</c:v>
                </c:pt>
                <c:pt idx="81">
                  <c:v>3.2931276529466038E-3</c:v>
                </c:pt>
                <c:pt idx="82">
                  <c:v>3.3366192677736634E-3</c:v>
                </c:pt>
                <c:pt idx="83">
                  <c:v>3.3791297784467609E-3</c:v>
                </c:pt>
                <c:pt idx="84">
                  <c:v>3.5831001759716709E-3</c:v>
                </c:pt>
                <c:pt idx="85">
                  <c:v>3.7474547027665081E-3</c:v>
                </c:pt>
                <c:pt idx="86">
                  <c:v>3.9404967176343512E-3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D5-42BA-BF23-DCE1FA0BF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45967"/>
        <c:axId val="821131567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data_Digitized!$F$1</c15:sqref>
                        </c15:formulaRef>
                      </c:ext>
                    </c:extLst>
                    <c:strCache>
                      <c:ptCount val="1"/>
                      <c:pt idx="0">
                        <c:v>dr/r = (DailyEarthSunDist -AveEarthSunDist) /AveEarthSunDist 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data_Digitized!$A$2:$A$88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2.0938738738738598</c:v>
                      </c:pt>
                      <c:pt idx="1">
                        <c:v>6.4693693693693497</c:v>
                      </c:pt>
                      <c:pt idx="2">
                        <c:v>11.574114114114099</c:v>
                      </c:pt>
                      <c:pt idx="3">
                        <c:v>15.949609609609601</c:v>
                      </c:pt>
                      <c:pt idx="4">
                        <c:v>20.325105105105099</c:v>
                      </c:pt>
                      <c:pt idx="5">
                        <c:v>24.700600600600499</c:v>
                      </c:pt>
                      <c:pt idx="6">
                        <c:v>29.805345345345302</c:v>
                      </c:pt>
                      <c:pt idx="7">
                        <c:v>33.451591591591502</c:v>
                      </c:pt>
                      <c:pt idx="8">
                        <c:v>37.827087087087001</c:v>
                      </c:pt>
                      <c:pt idx="9">
                        <c:v>40.744084084084001</c:v>
                      </c:pt>
                      <c:pt idx="10">
                        <c:v>44.390330330330301</c:v>
                      </c:pt>
                      <c:pt idx="11">
                        <c:v>48.0365765765765</c:v>
                      </c:pt>
                      <c:pt idx="12">
                        <c:v>50.588948948948897</c:v>
                      </c:pt>
                      <c:pt idx="13">
                        <c:v>53.505945945945903</c:v>
                      </c:pt>
                      <c:pt idx="14">
                        <c:v>56.7875675675675</c:v>
                      </c:pt>
                      <c:pt idx="15">
                        <c:v>60.069189189189103</c:v>
                      </c:pt>
                      <c:pt idx="16">
                        <c:v>64.809309309309299</c:v>
                      </c:pt>
                      <c:pt idx="17">
                        <c:v>69.549429429429395</c:v>
                      </c:pt>
                      <c:pt idx="18">
                        <c:v>74.289549549549506</c:v>
                      </c:pt>
                      <c:pt idx="19">
                        <c:v>77.206546546546505</c:v>
                      </c:pt>
                      <c:pt idx="20">
                        <c:v>81.217417417417394</c:v>
                      </c:pt>
                      <c:pt idx="21">
                        <c:v>84.863663663663601</c:v>
                      </c:pt>
                      <c:pt idx="22">
                        <c:v>87.780660660660601</c:v>
                      </c:pt>
                      <c:pt idx="23">
                        <c:v>93.979279279279197</c:v>
                      </c:pt>
                      <c:pt idx="24">
                        <c:v>97.9901501501501</c:v>
                      </c:pt>
                      <c:pt idx="25">
                        <c:v>101.271771771771</c:v>
                      </c:pt>
                      <c:pt idx="26">
                        <c:v>106.011891891891</c:v>
                      </c:pt>
                      <c:pt idx="27">
                        <c:v>110.38738738738699</c:v>
                      </c:pt>
                      <c:pt idx="28">
                        <c:v>114.033633633633</c:v>
                      </c:pt>
                      <c:pt idx="29">
                        <c:v>117.315255255255</c:v>
                      </c:pt>
                      <c:pt idx="30">
                        <c:v>122.05537537537499</c:v>
                      </c:pt>
                      <c:pt idx="31">
                        <c:v>126.43087087087</c:v>
                      </c:pt>
                      <c:pt idx="32">
                        <c:v>129.347867867867</c:v>
                      </c:pt>
                      <c:pt idx="33">
                        <c:v>132.629489489489</c:v>
                      </c:pt>
                      <c:pt idx="34">
                        <c:v>135.18186186186099</c:v>
                      </c:pt>
                      <c:pt idx="35">
                        <c:v>140.65123123123101</c:v>
                      </c:pt>
                      <c:pt idx="36">
                        <c:v>142.83897897897899</c:v>
                      </c:pt>
                      <c:pt idx="37">
                        <c:v>144.297477477477</c:v>
                      </c:pt>
                      <c:pt idx="38">
                        <c:v>146.48522522522501</c:v>
                      </c:pt>
                      <c:pt idx="39">
                        <c:v>147.943723723723</c:v>
                      </c:pt>
                      <c:pt idx="40">
                        <c:v>150.49609609609601</c:v>
                      </c:pt>
                      <c:pt idx="41">
                        <c:v>154.871591591591</c:v>
                      </c:pt>
                      <c:pt idx="42">
                        <c:v>161.07021021021001</c:v>
                      </c:pt>
                      <c:pt idx="43">
                        <c:v>165.81033033033</c:v>
                      </c:pt>
                      <c:pt idx="44">
                        <c:v>169.82120120120101</c:v>
                      </c:pt>
                      <c:pt idx="45">
                        <c:v>174.561321321321</c:v>
                      </c:pt>
                      <c:pt idx="46">
                        <c:v>178.57219219219201</c:v>
                      </c:pt>
                      <c:pt idx="47">
                        <c:v>182.58306306306301</c:v>
                      </c:pt>
                      <c:pt idx="48">
                        <c:v>186.59393393393299</c:v>
                      </c:pt>
                      <c:pt idx="49">
                        <c:v>191.33405405405401</c:v>
                      </c:pt>
                      <c:pt idx="50">
                        <c:v>195.34492492492399</c:v>
                      </c:pt>
                      <c:pt idx="51">
                        <c:v>200.08504504504501</c:v>
                      </c:pt>
                      <c:pt idx="52">
                        <c:v>206.648288288288</c:v>
                      </c:pt>
                      <c:pt idx="53">
                        <c:v>210.659159159159</c:v>
                      </c:pt>
                      <c:pt idx="54">
                        <c:v>216.85777777777699</c:v>
                      </c:pt>
                      <c:pt idx="55">
                        <c:v>220.139399399399</c:v>
                      </c:pt>
                      <c:pt idx="56">
                        <c:v>224.87951951951899</c:v>
                      </c:pt>
                      <c:pt idx="57">
                        <c:v>230.34888888888801</c:v>
                      </c:pt>
                      <c:pt idx="58">
                        <c:v>233.63051051050999</c:v>
                      </c:pt>
                      <c:pt idx="59">
                        <c:v>236.54750750750699</c:v>
                      </c:pt>
                      <c:pt idx="60">
                        <c:v>240.19375375375299</c:v>
                      </c:pt>
                      <c:pt idx="61">
                        <c:v>244.20462462462399</c:v>
                      </c:pt>
                      <c:pt idx="62">
                        <c:v>250.403243243243</c:v>
                      </c:pt>
                      <c:pt idx="63">
                        <c:v>255.507987987988</c:v>
                      </c:pt>
                      <c:pt idx="64">
                        <c:v>261.70660660660599</c:v>
                      </c:pt>
                      <c:pt idx="65">
                        <c:v>265.71747747747702</c:v>
                      </c:pt>
                      <c:pt idx="66">
                        <c:v>273.73921921921902</c:v>
                      </c:pt>
                      <c:pt idx="67">
                        <c:v>280.30246246246202</c:v>
                      </c:pt>
                      <c:pt idx="68">
                        <c:v>285.04258258258199</c:v>
                      </c:pt>
                      <c:pt idx="69">
                        <c:v>290.14732732732699</c:v>
                      </c:pt>
                      <c:pt idx="70">
                        <c:v>297.43981981981898</c:v>
                      </c:pt>
                      <c:pt idx="71">
                        <c:v>304.36768768768701</c:v>
                      </c:pt>
                      <c:pt idx="72">
                        <c:v>308.013933933933</c:v>
                      </c:pt>
                      <c:pt idx="73">
                        <c:v>313.48330330330299</c:v>
                      </c:pt>
                      <c:pt idx="74">
                        <c:v>319.681921921921</c:v>
                      </c:pt>
                      <c:pt idx="75">
                        <c:v>321.86966966966901</c:v>
                      </c:pt>
                      <c:pt idx="76">
                        <c:v>328.06828828828799</c:v>
                      </c:pt>
                      <c:pt idx="77">
                        <c:v>329.89141141141101</c:v>
                      </c:pt>
                      <c:pt idx="78">
                        <c:v>333.53765765765701</c:v>
                      </c:pt>
                      <c:pt idx="79">
                        <c:v>336.45465465465401</c:v>
                      </c:pt>
                      <c:pt idx="80">
                        <c:v>340.46552552552498</c:v>
                      </c:pt>
                      <c:pt idx="81">
                        <c:v>344.84102102102099</c:v>
                      </c:pt>
                      <c:pt idx="82">
                        <c:v>348.48726726726699</c:v>
                      </c:pt>
                      <c:pt idx="83">
                        <c:v>352.86276276276197</c:v>
                      </c:pt>
                      <c:pt idx="84">
                        <c:v>357.23825825825799</c:v>
                      </c:pt>
                      <c:pt idx="85">
                        <c:v>361.97837837837801</c:v>
                      </c:pt>
                      <c:pt idx="86">
                        <c:v>364.53075075074997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data_Digitized!$F$2:$F$88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-1.6711012751301411E-2</c:v>
                      </c:pt>
                      <c:pt idx="1">
                        <c:v>-1.6704917643148694E-2</c:v>
                      </c:pt>
                      <c:pt idx="2">
                        <c:v>-1.6578286363188293E-2</c:v>
                      </c:pt>
                      <c:pt idx="3">
                        <c:v>-1.6368002086068801E-2</c:v>
                      </c:pt>
                      <c:pt idx="4">
                        <c:v>-1.6065034561815125E-2</c:v>
                      </c:pt>
                      <c:pt idx="5">
                        <c:v>-1.5671099333581309E-2</c:v>
                      </c:pt>
                      <c:pt idx="6">
                        <c:v>-1.5099539144345047E-2</c:v>
                      </c:pt>
                      <c:pt idx="7">
                        <c:v>-1.4619750814268565E-2</c:v>
                      </c:pt>
                      <c:pt idx="8">
                        <c:v>-1.3968290747909872E-2</c:v>
                      </c:pt>
                      <c:pt idx="9">
                        <c:v>-1.3489796004559544E-2</c:v>
                      </c:pt>
                      <c:pt idx="10">
                        <c:v>-1.2844073450784803E-2</c:v>
                      </c:pt>
                      <c:pt idx="11">
                        <c:v>-1.2147837275016556E-2</c:v>
                      </c:pt>
                      <c:pt idx="12">
                        <c:v>-1.1631874979812998E-2</c:v>
                      </c:pt>
                      <c:pt idx="13">
                        <c:v>-1.101481143007811E-2</c:v>
                      </c:pt>
                      <c:pt idx="14">
                        <c:v>-1.0287551763247013E-2</c:v>
                      </c:pt>
                      <c:pt idx="15">
                        <c:v>-9.5275180672576443E-3</c:v>
                      </c:pt>
                      <c:pt idx="16">
                        <c:v>-8.3767612154410087E-3</c:v>
                      </c:pt>
                      <c:pt idx="17">
                        <c:v>-7.1703408882079437E-3</c:v>
                      </c:pt>
                      <c:pt idx="18">
                        <c:v>-5.9162737338189757E-3</c:v>
                      </c:pt>
                      <c:pt idx="19">
                        <c:v>-5.1244570705663234E-3</c:v>
                      </c:pt>
                      <c:pt idx="20">
                        <c:v>-4.0150586412075239E-3</c:v>
                      </c:pt>
                      <c:pt idx="21">
                        <c:v>-2.9897950041774392E-3</c:v>
                      </c:pt>
                      <c:pt idx="22">
                        <c:v>-2.160922839826235E-3</c:v>
                      </c:pt>
                      <c:pt idx="23">
                        <c:v>-3.8412332053926049E-4</c:v>
                      </c:pt>
                      <c:pt idx="24">
                        <c:v>7.6916540383199132E-4</c:v>
                      </c:pt>
                      <c:pt idx="25">
                        <c:v>1.7102899832569045E-3</c:v>
                      </c:pt>
                      <c:pt idx="26">
                        <c:v>3.0592924597716118E-3</c:v>
                      </c:pt>
                      <c:pt idx="27">
                        <c:v>4.2866840314298897E-3</c:v>
                      </c:pt>
                      <c:pt idx="28">
                        <c:v>5.2912594028287603E-3</c:v>
                      </c:pt>
                      <c:pt idx="29">
                        <c:v>6.1776959633830109E-3</c:v>
                      </c:pt>
                      <c:pt idx="30">
                        <c:v>7.42263437953834E-3</c:v>
                      </c:pt>
                      <c:pt idx="31">
                        <c:v>8.5282132240790381E-3</c:v>
                      </c:pt>
                      <c:pt idx="32">
                        <c:v>9.2388131777298467E-3</c:v>
                      </c:pt>
                      <c:pt idx="33">
                        <c:v>1.0010351934924345E-2</c:v>
                      </c:pt>
                      <c:pt idx="34">
                        <c:v>1.0588511916090126E-2</c:v>
                      </c:pt>
                      <c:pt idx="35">
                        <c:v>1.1757326786011713E-2</c:v>
                      </c:pt>
                      <c:pt idx="36">
                        <c:v>1.2196282687539925E-2</c:v>
                      </c:pt>
                      <c:pt idx="37">
                        <c:v>1.2479362122626524E-2</c:v>
                      </c:pt>
                      <c:pt idx="38">
                        <c:v>1.2889199106346508E-2</c:v>
                      </c:pt>
                      <c:pt idx="39">
                        <c:v>1.3152318186734999E-2</c:v>
                      </c:pt>
                      <c:pt idx="40">
                        <c:v>1.359275993007197E-2</c:v>
                      </c:pt>
                      <c:pt idx="41">
                        <c:v>1.4286406198447617E-2</c:v>
                      </c:pt>
                      <c:pt idx="42">
                        <c:v>1.5129751757456721E-2</c:v>
                      </c:pt>
                      <c:pt idx="43">
                        <c:v>1.5659140863305561E-2</c:v>
                      </c:pt>
                      <c:pt idx="44">
                        <c:v>1.6025933252360777E-2</c:v>
                      </c:pt>
                      <c:pt idx="45">
                        <c:v>1.6360985373268036E-2</c:v>
                      </c:pt>
                      <c:pt idx="46">
                        <c:v>1.6559643418367631E-2</c:v>
                      </c:pt>
                      <c:pt idx="47">
                        <c:v>1.6679504010710854E-2</c:v>
                      </c:pt>
                      <c:pt idx="48">
                        <c:v>1.6719996805325658E-2</c:v>
                      </c:pt>
                      <c:pt idx="49">
                        <c:v>1.6665286564233498E-2</c:v>
                      </c:pt>
                      <c:pt idx="50">
                        <c:v>1.6532462076583914E-2</c:v>
                      </c:pt>
                      <c:pt idx="51">
                        <c:v>1.6274137024487843E-2</c:v>
                      </c:pt>
                      <c:pt idx="52">
                        <c:v>1.5738419160459104E-2</c:v>
                      </c:pt>
                      <c:pt idx="53">
                        <c:v>1.5311840590665954E-2</c:v>
                      </c:pt>
                      <c:pt idx="54">
                        <c:v>1.4510107717570983E-2</c:v>
                      </c:pt>
                      <c:pt idx="55">
                        <c:v>1.4018280330756036E-2</c:v>
                      </c:pt>
                      <c:pt idx="56">
                        <c:v>1.3229461900036252E-2</c:v>
                      </c:pt>
                      <c:pt idx="57">
                        <c:v>1.2210413678790636E-2</c:v>
                      </c:pt>
                      <c:pt idx="58">
                        <c:v>1.1546525121365519E-2</c:v>
                      </c:pt>
                      <c:pt idx="59">
                        <c:v>1.0925452414047609E-2</c:v>
                      </c:pt>
                      <c:pt idx="60">
                        <c:v>1.0110625628363783E-2</c:v>
                      </c:pt>
                      <c:pt idx="61">
                        <c:v>9.1685175233337021E-3</c:v>
                      </c:pt>
                      <c:pt idx="62">
                        <c:v>7.6283891573435993E-3</c:v>
                      </c:pt>
                      <c:pt idx="63">
                        <c:v>6.2941809981684142E-3</c:v>
                      </c:pt>
                      <c:pt idx="64">
                        <c:v>4.6098820113536212E-3</c:v>
                      </c:pt>
                      <c:pt idx="65">
                        <c:v>3.4909121838117411E-3</c:v>
                      </c:pt>
                      <c:pt idx="66">
                        <c:v>1.2085425820586757E-3</c:v>
                      </c:pt>
                      <c:pt idx="67">
                        <c:v>-6.7791609532581168E-4</c:v>
                      </c:pt>
                      <c:pt idx="68">
                        <c:v>-2.0363721175723879E-3</c:v>
                      </c:pt>
                      <c:pt idx="69">
                        <c:v>-3.4839345976517876E-3</c:v>
                      </c:pt>
                      <c:pt idx="70">
                        <c:v>-5.5025873128135717E-3</c:v>
                      </c:pt>
                      <c:pt idx="71">
                        <c:v>-7.3406826206510352E-3</c:v>
                      </c:pt>
                      <c:pt idx="72">
                        <c:v>-8.2678746522140793E-3</c:v>
                      </c:pt>
                      <c:pt idx="73">
                        <c:v>-9.5965899050143248E-3</c:v>
                      </c:pt>
                      <c:pt idx="74">
                        <c:v>-1.0999250961128625E-2</c:v>
                      </c:pt>
                      <c:pt idx="75">
                        <c:v>-1.1465257308337683E-2</c:v>
                      </c:pt>
                      <c:pt idx="76">
                        <c:v>-1.2695340034718552E-2</c:v>
                      </c:pt>
                      <c:pt idx="77">
                        <c:v>-1.303027021727428E-2</c:v>
                      </c:pt>
                      <c:pt idx="78">
                        <c:v>-1.3661369918381551E-2</c:v>
                      </c:pt>
                      <c:pt idx="79">
                        <c:v>-1.4127677692341E-2</c:v>
                      </c:pt>
                      <c:pt idx="80">
                        <c:v>-1.4710557694284927E-2</c:v>
                      </c:pt>
                      <c:pt idx="81">
                        <c:v>-1.5266506473045434E-2</c:v>
                      </c:pt>
                      <c:pt idx="82">
                        <c:v>-1.5663880928158753E-2</c:v>
                      </c:pt>
                      <c:pt idx="83">
                        <c:v>-1.605929317496415E-2</c:v>
                      </c:pt>
                      <c:pt idx="84">
                        <c:v>-1.636377022819446E-2</c:v>
                      </c:pt>
                      <c:pt idx="85">
                        <c:v>-1.6589015539964662E-2</c:v>
                      </c:pt>
                      <c:pt idx="86">
                        <c:v>-1.6664708344241108E-2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A7D5-42BA-BF23-DCE1FA0BFB0B}"/>
                  </c:ext>
                </c:extLst>
              </c15:ser>
            </c15:filteredScatterSeries>
          </c:ext>
        </c:extLst>
      </c:scatterChart>
      <c:valAx>
        <c:axId val="821137327"/>
        <c:scaling>
          <c:orientation val="minMax"/>
          <c:max val="366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9327"/>
        <c:crossesAt val="-1000"/>
        <c:crossBetween val="midCat"/>
        <c:majorUnit val="92"/>
      </c:valAx>
      <c:valAx>
        <c:axId val="821149327"/>
        <c:scaling>
          <c:orientation val="minMax"/>
          <c:max val="2.0000000000000004E-2"/>
          <c:min val="-2.0000000000000004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rgbClr val="7030A0"/>
                    </a:solidFill>
                  </a:rPr>
                  <a:t>-dr/2r </a:t>
                </a:r>
                <a:r>
                  <a:rPr lang="en-US" sz="2000">
                    <a:solidFill>
                      <a:sysClr val="windowText" lastClr="000000"/>
                    </a:solidFill>
                  </a:rPr>
                  <a:t>and </a:t>
                </a:r>
                <a:r>
                  <a:rPr lang="en-US" sz="2000">
                    <a:solidFill>
                      <a:schemeClr val="accent6"/>
                    </a:solidFill>
                  </a:rPr>
                  <a:t>-dA/(4(1-A))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37327"/>
        <c:crosses val="autoZero"/>
        <c:crossBetween val="midCat"/>
        <c:majorUnit val="1.0000000000000002E-2"/>
      </c:valAx>
      <c:valAx>
        <c:axId val="821131567"/>
        <c:scaling>
          <c:orientation val="minMax"/>
          <c:max val="1.2000000000000002E-2"/>
          <c:min val="-1.2000000000000002E-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dT</a:t>
                </a:r>
                <a:r>
                  <a:rPr lang="en-US" sz="2000" baseline="-25000"/>
                  <a:t>e</a:t>
                </a:r>
                <a:r>
                  <a:rPr lang="en-US" sz="2000"/>
                  <a:t>/T</a:t>
                </a:r>
                <a:r>
                  <a:rPr lang="en-US" sz="2000" baseline="-25000"/>
                  <a:t>e</a:t>
                </a:r>
                <a:r>
                  <a:rPr lang="en-US" sz="2000" baseline="0"/>
                  <a:t> </a:t>
                </a:r>
                <a:endParaRPr lang="en-US" sz="2000" baseline="-25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5967"/>
        <c:crosses val="max"/>
        <c:crossBetween val="midCat"/>
        <c:majorUnit val="4.000000000000001E-3"/>
      </c:valAx>
      <c:valAx>
        <c:axId val="821145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13156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5096801603073288"/>
          <c:y val="1.7609873187830603E-2"/>
          <c:w val="0.5487623371878686"/>
          <c:h val="8.1163280987064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9000028842549"/>
          <c:y val="2.2188603126575897E-2"/>
          <c:w val="0.75626835107150059"/>
          <c:h val="0.86137856822360137"/>
        </c:manualLayout>
      </c:layout>
      <c:scatterChart>
        <c:scatterStyle val="lineMarker"/>
        <c:varyColors val="0"/>
        <c:ser>
          <c:idx val="3"/>
          <c:order val="0"/>
          <c:tx>
            <c:strRef>
              <c:f>data_Digitized!$O$1</c:f>
              <c:strCache>
                <c:ptCount val="1"/>
                <c:pt idx="0">
                  <c:v>Equinox &amp; Solstice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xVal>
            <c:numRef>
              <c:f>data_Digitized!$N$2:$N$9</c:f>
              <c:numCache>
                <c:formatCode>General</c:formatCode>
                <c:ptCount val="8"/>
                <c:pt idx="0">
                  <c:v>80</c:v>
                </c:pt>
                <c:pt idx="1">
                  <c:v>80</c:v>
                </c:pt>
                <c:pt idx="2">
                  <c:v>172</c:v>
                </c:pt>
                <c:pt idx="3">
                  <c:v>172</c:v>
                </c:pt>
                <c:pt idx="4">
                  <c:v>266</c:v>
                </c:pt>
                <c:pt idx="5">
                  <c:v>266</c:v>
                </c:pt>
                <c:pt idx="6">
                  <c:v>356</c:v>
                </c:pt>
                <c:pt idx="7">
                  <c:v>356</c:v>
                </c:pt>
              </c:numCache>
            </c:numRef>
          </c:xVal>
          <c:yVal>
            <c:numRef>
              <c:f>data_Digitized!$O$2:$O$9</c:f>
              <c:numCache>
                <c:formatCode>General</c:formatCode>
                <c:ptCount val="8"/>
                <c:pt idx="0">
                  <c:v>-99</c:v>
                </c:pt>
                <c:pt idx="1">
                  <c:v>99</c:v>
                </c:pt>
                <c:pt idx="2">
                  <c:v>99</c:v>
                </c:pt>
                <c:pt idx="3">
                  <c:v>-99</c:v>
                </c:pt>
                <c:pt idx="4">
                  <c:v>-99</c:v>
                </c:pt>
                <c:pt idx="5">
                  <c:v>99</c:v>
                </c:pt>
                <c:pt idx="6">
                  <c:v>99</c:v>
                </c:pt>
                <c:pt idx="7">
                  <c:v>-99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DD-49D5-A5D5-27C59711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37327"/>
        <c:axId val="821149327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data_Digitized!$B$1</c15:sqref>
                        </c15:formulaRef>
                      </c:ext>
                    </c:extLst>
                    <c:strCache>
                      <c:ptCount val="1"/>
                      <c:pt idx="0">
                        <c:v>Albedo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data_Digitized!$A$2:$A$88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2.0938738738738598</c:v>
                      </c:pt>
                      <c:pt idx="1">
                        <c:v>6.4693693693693497</c:v>
                      </c:pt>
                      <c:pt idx="2">
                        <c:v>11.574114114114099</c:v>
                      </c:pt>
                      <c:pt idx="3">
                        <c:v>15.949609609609601</c:v>
                      </c:pt>
                      <c:pt idx="4">
                        <c:v>20.325105105105099</c:v>
                      </c:pt>
                      <c:pt idx="5">
                        <c:v>24.700600600600499</c:v>
                      </c:pt>
                      <c:pt idx="6">
                        <c:v>29.805345345345302</c:v>
                      </c:pt>
                      <c:pt idx="7">
                        <c:v>33.451591591591502</c:v>
                      </c:pt>
                      <c:pt idx="8">
                        <c:v>37.827087087087001</c:v>
                      </c:pt>
                      <c:pt idx="9">
                        <c:v>40.744084084084001</c:v>
                      </c:pt>
                      <c:pt idx="10">
                        <c:v>44.390330330330301</c:v>
                      </c:pt>
                      <c:pt idx="11">
                        <c:v>48.0365765765765</c:v>
                      </c:pt>
                      <c:pt idx="12">
                        <c:v>50.588948948948897</c:v>
                      </c:pt>
                      <c:pt idx="13">
                        <c:v>53.505945945945903</c:v>
                      </c:pt>
                      <c:pt idx="14">
                        <c:v>56.7875675675675</c:v>
                      </c:pt>
                      <c:pt idx="15">
                        <c:v>60.069189189189103</c:v>
                      </c:pt>
                      <c:pt idx="16">
                        <c:v>64.809309309309299</c:v>
                      </c:pt>
                      <c:pt idx="17">
                        <c:v>69.549429429429395</c:v>
                      </c:pt>
                      <c:pt idx="18">
                        <c:v>74.289549549549506</c:v>
                      </c:pt>
                      <c:pt idx="19">
                        <c:v>77.206546546546505</c:v>
                      </c:pt>
                      <c:pt idx="20">
                        <c:v>81.217417417417394</c:v>
                      </c:pt>
                      <c:pt idx="21">
                        <c:v>84.863663663663601</c:v>
                      </c:pt>
                      <c:pt idx="22">
                        <c:v>87.780660660660601</c:v>
                      </c:pt>
                      <c:pt idx="23">
                        <c:v>93.979279279279197</c:v>
                      </c:pt>
                      <c:pt idx="24">
                        <c:v>97.9901501501501</c:v>
                      </c:pt>
                      <c:pt idx="25">
                        <c:v>101.271771771771</c:v>
                      </c:pt>
                      <c:pt idx="26">
                        <c:v>106.011891891891</c:v>
                      </c:pt>
                      <c:pt idx="27">
                        <c:v>110.38738738738699</c:v>
                      </c:pt>
                      <c:pt idx="28">
                        <c:v>114.033633633633</c:v>
                      </c:pt>
                      <c:pt idx="29">
                        <c:v>117.315255255255</c:v>
                      </c:pt>
                      <c:pt idx="30">
                        <c:v>122.05537537537499</c:v>
                      </c:pt>
                      <c:pt idx="31">
                        <c:v>126.43087087087</c:v>
                      </c:pt>
                      <c:pt idx="32">
                        <c:v>129.347867867867</c:v>
                      </c:pt>
                      <c:pt idx="33">
                        <c:v>132.629489489489</c:v>
                      </c:pt>
                      <c:pt idx="34">
                        <c:v>135.18186186186099</c:v>
                      </c:pt>
                      <c:pt idx="35">
                        <c:v>140.65123123123101</c:v>
                      </c:pt>
                      <c:pt idx="36">
                        <c:v>142.83897897897899</c:v>
                      </c:pt>
                      <c:pt idx="37">
                        <c:v>144.297477477477</c:v>
                      </c:pt>
                      <c:pt idx="38">
                        <c:v>146.48522522522501</c:v>
                      </c:pt>
                      <c:pt idx="39">
                        <c:v>147.943723723723</c:v>
                      </c:pt>
                      <c:pt idx="40">
                        <c:v>150.49609609609601</c:v>
                      </c:pt>
                      <c:pt idx="41">
                        <c:v>154.871591591591</c:v>
                      </c:pt>
                      <c:pt idx="42">
                        <c:v>161.07021021021001</c:v>
                      </c:pt>
                      <c:pt idx="43">
                        <c:v>165.81033033033</c:v>
                      </c:pt>
                      <c:pt idx="44">
                        <c:v>169.82120120120101</c:v>
                      </c:pt>
                      <c:pt idx="45">
                        <c:v>174.561321321321</c:v>
                      </c:pt>
                      <c:pt idx="46">
                        <c:v>178.57219219219201</c:v>
                      </c:pt>
                      <c:pt idx="47">
                        <c:v>182.58306306306301</c:v>
                      </c:pt>
                      <c:pt idx="48">
                        <c:v>186.59393393393299</c:v>
                      </c:pt>
                      <c:pt idx="49">
                        <c:v>191.33405405405401</c:v>
                      </c:pt>
                      <c:pt idx="50">
                        <c:v>195.34492492492399</c:v>
                      </c:pt>
                      <c:pt idx="51">
                        <c:v>200.08504504504501</c:v>
                      </c:pt>
                      <c:pt idx="52">
                        <c:v>206.648288288288</c:v>
                      </c:pt>
                      <c:pt idx="53">
                        <c:v>210.659159159159</c:v>
                      </c:pt>
                      <c:pt idx="54">
                        <c:v>216.85777777777699</c:v>
                      </c:pt>
                      <c:pt idx="55">
                        <c:v>220.139399399399</c:v>
                      </c:pt>
                      <c:pt idx="56">
                        <c:v>224.87951951951899</c:v>
                      </c:pt>
                      <c:pt idx="57">
                        <c:v>230.34888888888801</c:v>
                      </c:pt>
                      <c:pt idx="58">
                        <c:v>233.63051051050999</c:v>
                      </c:pt>
                      <c:pt idx="59">
                        <c:v>236.54750750750699</c:v>
                      </c:pt>
                      <c:pt idx="60">
                        <c:v>240.19375375375299</c:v>
                      </c:pt>
                      <c:pt idx="61">
                        <c:v>244.20462462462399</c:v>
                      </c:pt>
                      <c:pt idx="62">
                        <c:v>250.403243243243</c:v>
                      </c:pt>
                      <c:pt idx="63">
                        <c:v>255.507987987988</c:v>
                      </c:pt>
                      <c:pt idx="64">
                        <c:v>261.70660660660599</c:v>
                      </c:pt>
                      <c:pt idx="65">
                        <c:v>265.71747747747702</c:v>
                      </c:pt>
                      <c:pt idx="66">
                        <c:v>273.73921921921902</c:v>
                      </c:pt>
                      <c:pt idx="67">
                        <c:v>280.30246246246202</c:v>
                      </c:pt>
                      <c:pt idx="68">
                        <c:v>285.04258258258199</c:v>
                      </c:pt>
                      <c:pt idx="69">
                        <c:v>290.14732732732699</c:v>
                      </c:pt>
                      <c:pt idx="70">
                        <c:v>297.43981981981898</c:v>
                      </c:pt>
                      <c:pt idx="71">
                        <c:v>304.36768768768701</c:v>
                      </c:pt>
                      <c:pt idx="72">
                        <c:v>308.013933933933</c:v>
                      </c:pt>
                      <c:pt idx="73">
                        <c:v>313.48330330330299</c:v>
                      </c:pt>
                      <c:pt idx="74">
                        <c:v>319.681921921921</c:v>
                      </c:pt>
                      <c:pt idx="75">
                        <c:v>321.86966966966901</c:v>
                      </c:pt>
                      <c:pt idx="76">
                        <c:v>328.06828828828799</c:v>
                      </c:pt>
                      <c:pt idx="77">
                        <c:v>329.89141141141101</c:v>
                      </c:pt>
                      <c:pt idx="78">
                        <c:v>333.53765765765701</c:v>
                      </c:pt>
                      <c:pt idx="79">
                        <c:v>336.45465465465401</c:v>
                      </c:pt>
                      <c:pt idx="80">
                        <c:v>340.46552552552498</c:v>
                      </c:pt>
                      <c:pt idx="81">
                        <c:v>344.84102102102099</c:v>
                      </c:pt>
                      <c:pt idx="82">
                        <c:v>348.48726726726699</c:v>
                      </c:pt>
                      <c:pt idx="83">
                        <c:v>352.86276276276197</c:v>
                      </c:pt>
                      <c:pt idx="84">
                        <c:v>357.23825825825799</c:v>
                      </c:pt>
                      <c:pt idx="85">
                        <c:v>361.97837837837801</c:v>
                      </c:pt>
                      <c:pt idx="86">
                        <c:v>364.53075075074997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data_Digitized!$B$2:$B$88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0.30777083333333299</c:v>
                      </c:pt>
                      <c:pt idx="1">
                        <c:v>0.30602083333333302</c:v>
                      </c:pt>
                      <c:pt idx="2">
                        <c:v>0.30427083333333299</c:v>
                      </c:pt>
                      <c:pt idx="3">
                        <c:v>0.302958333333333</c:v>
                      </c:pt>
                      <c:pt idx="4">
                        <c:v>0.30222916666666599</c:v>
                      </c:pt>
                      <c:pt idx="5">
                        <c:v>0.30077083333333299</c:v>
                      </c:pt>
                      <c:pt idx="6">
                        <c:v>0.29945833333333299</c:v>
                      </c:pt>
                      <c:pt idx="7">
                        <c:v>0.298145833333333</c:v>
                      </c:pt>
                      <c:pt idx="8">
                        <c:v>0.29712499999999997</c:v>
                      </c:pt>
                      <c:pt idx="9">
                        <c:v>0.296104166666666</c:v>
                      </c:pt>
                      <c:pt idx="10">
                        <c:v>0.29508333333333298</c:v>
                      </c:pt>
                      <c:pt idx="11">
                        <c:v>0.2940625</c:v>
                      </c:pt>
                      <c:pt idx="12">
                        <c:v>0.29304166666666598</c:v>
                      </c:pt>
                      <c:pt idx="13">
                        <c:v>0.29202083333333301</c:v>
                      </c:pt>
                      <c:pt idx="14">
                        <c:v>0.29070833333333301</c:v>
                      </c:pt>
                      <c:pt idx="15">
                        <c:v>0.28954166666666598</c:v>
                      </c:pt>
                      <c:pt idx="16">
                        <c:v>0.28925000000000001</c:v>
                      </c:pt>
                      <c:pt idx="17">
                        <c:v>0.28866666666666602</c:v>
                      </c:pt>
                      <c:pt idx="18">
                        <c:v>0.28808333333333302</c:v>
                      </c:pt>
                      <c:pt idx="19">
                        <c:v>0.28691666666666599</c:v>
                      </c:pt>
                      <c:pt idx="20">
                        <c:v>0.28677083333333298</c:v>
                      </c:pt>
                      <c:pt idx="21">
                        <c:v>0.28677083333333298</c:v>
                      </c:pt>
                      <c:pt idx="22">
                        <c:v>0.28647916666666601</c:v>
                      </c:pt>
                      <c:pt idx="23">
                        <c:v>0.28618749999999998</c:v>
                      </c:pt>
                      <c:pt idx="24">
                        <c:v>0.286333333333333</c:v>
                      </c:pt>
                      <c:pt idx="25">
                        <c:v>0.2870625</c:v>
                      </c:pt>
                      <c:pt idx="26">
                        <c:v>0.28764583333333299</c:v>
                      </c:pt>
                      <c:pt idx="27">
                        <c:v>0.28837499999999999</c:v>
                      </c:pt>
                      <c:pt idx="28">
                        <c:v>0.28954166666666598</c:v>
                      </c:pt>
                      <c:pt idx="29">
                        <c:v>0.29012500000000002</c:v>
                      </c:pt>
                      <c:pt idx="30">
                        <c:v>0.29231249999999998</c:v>
                      </c:pt>
                      <c:pt idx="31">
                        <c:v>0.29362500000000002</c:v>
                      </c:pt>
                      <c:pt idx="32">
                        <c:v>0.29479166666666601</c:v>
                      </c:pt>
                      <c:pt idx="33">
                        <c:v>0.296833333333333</c:v>
                      </c:pt>
                      <c:pt idx="34">
                        <c:v>0.29945833333333299</c:v>
                      </c:pt>
                      <c:pt idx="35">
                        <c:v>0.30077083333333299</c:v>
                      </c:pt>
                      <c:pt idx="36">
                        <c:v>0.30193750000000003</c:v>
                      </c:pt>
                      <c:pt idx="37">
                        <c:v>0.30354166666666599</c:v>
                      </c:pt>
                      <c:pt idx="38">
                        <c:v>0.304416666666666</c:v>
                      </c:pt>
                      <c:pt idx="39">
                        <c:v>0.30499999999999999</c:v>
                      </c:pt>
                      <c:pt idx="40">
                        <c:v>0.3036875</c:v>
                      </c:pt>
                      <c:pt idx="41">
                        <c:v>0.30310416666666601</c:v>
                      </c:pt>
                      <c:pt idx="42">
                        <c:v>0.30252083333333302</c:v>
                      </c:pt>
                      <c:pt idx="43">
                        <c:v>0.30135416666666598</c:v>
                      </c:pt>
                      <c:pt idx="44">
                        <c:v>0.29989583333333297</c:v>
                      </c:pt>
                      <c:pt idx="45">
                        <c:v>0.29843750000000002</c:v>
                      </c:pt>
                      <c:pt idx="46">
                        <c:v>0.29712499999999997</c:v>
                      </c:pt>
                      <c:pt idx="47">
                        <c:v>0.29625000000000001</c:v>
                      </c:pt>
                      <c:pt idx="48">
                        <c:v>0.29449999999999998</c:v>
                      </c:pt>
                      <c:pt idx="49">
                        <c:v>0.29318749999999999</c:v>
                      </c:pt>
                      <c:pt idx="50">
                        <c:v>0.29245833333333299</c:v>
                      </c:pt>
                      <c:pt idx="51">
                        <c:v>0.29114583333333299</c:v>
                      </c:pt>
                      <c:pt idx="52">
                        <c:v>0.29070833333333301</c:v>
                      </c:pt>
                      <c:pt idx="53">
                        <c:v>0.29012500000000002</c:v>
                      </c:pt>
                      <c:pt idx="54">
                        <c:v>0.28895833333333298</c:v>
                      </c:pt>
                      <c:pt idx="55">
                        <c:v>0.28822916666666598</c:v>
                      </c:pt>
                      <c:pt idx="56">
                        <c:v>0.28735416666666602</c:v>
                      </c:pt>
                      <c:pt idx="57">
                        <c:v>0.28735416666666602</c:v>
                      </c:pt>
                      <c:pt idx="58">
                        <c:v>0.28764583333333299</c:v>
                      </c:pt>
                      <c:pt idx="59">
                        <c:v>0.287791666666666</c:v>
                      </c:pt>
                      <c:pt idx="60">
                        <c:v>0.287791666666666</c:v>
                      </c:pt>
                      <c:pt idx="61">
                        <c:v>0.28793750000000001</c:v>
                      </c:pt>
                      <c:pt idx="62">
                        <c:v>0.287791666666666</c:v>
                      </c:pt>
                      <c:pt idx="63">
                        <c:v>0.28749999999999998</c:v>
                      </c:pt>
                      <c:pt idx="64">
                        <c:v>0.28618749999999998</c:v>
                      </c:pt>
                      <c:pt idx="65">
                        <c:v>0.285020833333333</c:v>
                      </c:pt>
                      <c:pt idx="66">
                        <c:v>0.28545833333333298</c:v>
                      </c:pt>
                      <c:pt idx="67">
                        <c:v>0.28691666666666599</c:v>
                      </c:pt>
                      <c:pt idx="68">
                        <c:v>0.288520833333333</c:v>
                      </c:pt>
                      <c:pt idx="69">
                        <c:v>0.28939583333333302</c:v>
                      </c:pt>
                      <c:pt idx="70">
                        <c:v>0.29085416666666603</c:v>
                      </c:pt>
                      <c:pt idx="71">
                        <c:v>0.293333333333333</c:v>
                      </c:pt>
                      <c:pt idx="72">
                        <c:v>0.295375</c:v>
                      </c:pt>
                      <c:pt idx="73">
                        <c:v>0.29595833333333299</c:v>
                      </c:pt>
                      <c:pt idx="74">
                        <c:v>0.29639583333333303</c:v>
                      </c:pt>
                      <c:pt idx="75">
                        <c:v>0.298875</c:v>
                      </c:pt>
                      <c:pt idx="76">
                        <c:v>0.30179166666666601</c:v>
                      </c:pt>
                      <c:pt idx="77">
                        <c:v>0.30310416666666601</c:v>
                      </c:pt>
                      <c:pt idx="78">
                        <c:v>0.30485416666666598</c:v>
                      </c:pt>
                      <c:pt idx="79">
                        <c:v>0.306458333333333</c:v>
                      </c:pt>
                      <c:pt idx="80">
                        <c:v>0.30704166666666599</c:v>
                      </c:pt>
                      <c:pt idx="81">
                        <c:v>0.30747916666666603</c:v>
                      </c:pt>
                      <c:pt idx="82">
                        <c:v>0.30791666666666601</c:v>
                      </c:pt>
                      <c:pt idx="83">
                        <c:v>0.30835416666666599</c:v>
                      </c:pt>
                      <c:pt idx="84">
                        <c:v>0.30820833333333297</c:v>
                      </c:pt>
                      <c:pt idx="85">
                        <c:v>0.30806250000000002</c:v>
                      </c:pt>
                      <c:pt idx="86">
                        <c:v>0.30762499999999998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0ADD-49D5-A5D5-27C5971137BA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1"/>
          <c:order val="2"/>
          <c:tx>
            <c:strRef>
              <c:f>data_Digitized!$F$1</c:f>
              <c:strCache>
                <c:ptCount val="1"/>
                <c:pt idx="0">
                  <c:v>dr/r = (DailyEarthSunDist -AveEarthSunDist) /AveEarthSunDist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data_Digitized!$A$2:$A$88</c:f>
              <c:numCache>
                <c:formatCode>General</c:formatCode>
                <c:ptCount val="87"/>
                <c:pt idx="0">
                  <c:v>2.0938738738738598</c:v>
                </c:pt>
                <c:pt idx="1">
                  <c:v>6.4693693693693497</c:v>
                </c:pt>
                <c:pt idx="2">
                  <c:v>11.574114114114099</c:v>
                </c:pt>
                <c:pt idx="3">
                  <c:v>15.949609609609601</c:v>
                </c:pt>
                <c:pt idx="4">
                  <c:v>20.325105105105099</c:v>
                </c:pt>
                <c:pt idx="5">
                  <c:v>24.700600600600499</c:v>
                </c:pt>
                <c:pt idx="6">
                  <c:v>29.805345345345302</c:v>
                </c:pt>
                <c:pt idx="7">
                  <c:v>33.451591591591502</c:v>
                </c:pt>
                <c:pt idx="8">
                  <c:v>37.827087087087001</c:v>
                </c:pt>
                <c:pt idx="9">
                  <c:v>40.744084084084001</c:v>
                </c:pt>
                <c:pt idx="10">
                  <c:v>44.390330330330301</c:v>
                </c:pt>
                <c:pt idx="11">
                  <c:v>48.0365765765765</c:v>
                </c:pt>
                <c:pt idx="12">
                  <c:v>50.588948948948897</c:v>
                </c:pt>
                <c:pt idx="13">
                  <c:v>53.505945945945903</c:v>
                </c:pt>
                <c:pt idx="14">
                  <c:v>56.7875675675675</c:v>
                </c:pt>
                <c:pt idx="15">
                  <c:v>60.069189189189103</c:v>
                </c:pt>
                <c:pt idx="16">
                  <c:v>64.809309309309299</c:v>
                </c:pt>
                <c:pt idx="17">
                  <c:v>69.549429429429395</c:v>
                </c:pt>
                <c:pt idx="18">
                  <c:v>74.289549549549506</c:v>
                </c:pt>
                <c:pt idx="19">
                  <c:v>77.206546546546505</c:v>
                </c:pt>
                <c:pt idx="20">
                  <c:v>81.217417417417394</c:v>
                </c:pt>
                <c:pt idx="21">
                  <c:v>84.863663663663601</c:v>
                </c:pt>
                <c:pt idx="22">
                  <c:v>87.780660660660601</c:v>
                </c:pt>
                <c:pt idx="23">
                  <c:v>93.979279279279197</c:v>
                </c:pt>
                <c:pt idx="24">
                  <c:v>97.9901501501501</c:v>
                </c:pt>
                <c:pt idx="25">
                  <c:v>101.271771771771</c:v>
                </c:pt>
                <c:pt idx="26">
                  <c:v>106.011891891891</c:v>
                </c:pt>
                <c:pt idx="27">
                  <c:v>110.38738738738699</c:v>
                </c:pt>
                <c:pt idx="28">
                  <c:v>114.033633633633</c:v>
                </c:pt>
                <c:pt idx="29">
                  <c:v>117.315255255255</c:v>
                </c:pt>
                <c:pt idx="30">
                  <c:v>122.05537537537499</c:v>
                </c:pt>
                <c:pt idx="31">
                  <c:v>126.43087087087</c:v>
                </c:pt>
                <c:pt idx="32">
                  <c:v>129.347867867867</c:v>
                </c:pt>
                <c:pt idx="33">
                  <c:v>132.629489489489</c:v>
                </c:pt>
                <c:pt idx="34">
                  <c:v>135.18186186186099</c:v>
                </c:pt>
                <c:pt idx="35">
                  <c:v>140.65123123123101</c:v>
                </c:pt>
                <c:pt idx="36">
                  <c:v>142.83897897897899</c:v>
                </c:pt>
                <c:pt idx="37">
                  <c:v>144.297477477477</c:v>
                </c:pt>
                <c:pt idx="38">
                  <c:v>146.48522522522501</c:v>
                </c:pt>
                <c:pt idx="39">
                  <c:v>147.943723723723</c:v>
                </c:pt>
                <c:pt idx="40">
                  <c:v>150.49609609609601</c:v>
                </c:pt>
                <c:pt idx="41">
                  <c:v>154.871591591591</c:v>
                </c:pt>
                <c:pt idx="42">
                  <c:v>161.07021021021001</c:v>
                </c:pt>
                <c:pt idx="43">
                  <c:v>165.81033033033</c:v>
                </c:pt>
                <c:pt idx="44">
                  <c:v>169.82120120120101</c:v>
                </c:pt>
                <c:pt idx="45">
                  <c:v>174.561321321321</c:v>
                </c:pt>
                <c:pt idx="46">
                  <c:v>178.57219219219201</c:v>
                </c:pt>
                <c:pt idx="47">
                  <c:v>182.58306306306301</c:v>
                </c:pt>
                <c:pt idx="48">
                  <c:v>186.59393393393299</c:v>
                </c:pt>
                <c:pt idx="49">
                  <c:v>191.33405405405401</c:v>
                </c:pt>
                <c:pt idx="50">
                  <c:v>195.34492492492399</c:v>
                </c:pt>
                <c:pt idx="51">
                  <c:v>200.08504504504501</c:v>
                </c:pt>
                <c:pt idx="52">
                  <c:v>206.648288288288</c:v>
                </c:pt>
                <c:pt idx="53">
                  <c:v>210.659159159159</c:v>
                </c:pt>
                <c:pt idx="54">
                  <c:v>216.85777777777699</c:v>
                </c:pt>
                <c:pt idx="55">
                  <c:v>220.139399399399</c:v>
                </c:pt>
                <c:pt idx="56">
                  <c:v>224.87951951951899</c:v>
                </c:pt>
                <c:pt idx="57">
                  <c:v>230.34888888888801</c:v>
                </c:pt>
                <c:pt idx="58">
                  <c:v>233.63051051050999</c:v>
                </c:pt>
                <c:pt idx="59">
                  <c:v>236.54750750750699</c:v>
                </c:pt>
                <c:pt idx="60">
                  <c:v>240.19375375375299</c:v>
                </c:pt>
                <c:pt idx="61">
                  <c:v>244.20462462462399</c:v>
                </c:pt>
                <c:pt idx="62">
                  <c:v>250.403243243243</c:v>
                </c:pt>
                <c:pt idx="63">
                  <c:v>255.507987987988</c:v>
                </c:pt>
                <c:pt idx="64">
                  <c:v>261.70660660660599</c:v>
                </c:pt>
                <c:pt idx="65">
                  <c:v>265.71747747747702</c:v>
                </c:pt>
                <c:pt idx="66">
                  <c:v>273.73921921921902</c:v>
                </c:pt>
                <c:pt idx="67">
                  <c:v>280.30246246246202</c:v>
                </c:pt>
                <c:pt idx="68">
                  <c:v>285.04258258258199</c:v>
                </c:pt>
                <c:pt idx="69">
                  <c:v>290.14732732732699</c:v>
                </c:pt>
                <c:pt idx="70">
                  <c:v>297.43981981981898</c:v>
                </c:pt>
                <c:pt idx="71">
                  <c:v>304.36768768768701</c:v>
                </c:pt>
                <c:pt idx="72">
                  <c:v>308.013933933933</c:v>
                </c:pt>
                <c:pt idx="73">
                  <c:v>313.48330330330299</c:v>
                </c:pt>
                <c:pt idx="74">
                  <c:v>319.681921921921</c:v>
                </c:pt>
                <c:pt idx="75">
                  <c:v>321.86966966966901</c:v>
                </c:pt>
                <c:pt idx="76">
                  <c:v>328.06828828828799</c:v>
                </c:pt>
                <c:pt idx="77">
                  <c:v>329.89141141141101</c:v>
                </c:pt>
                <c:pt idx="78">
                  <c:v>333.53765765765701</c:v>
                </c:pt>
                <c:pt idx="79">
                  <c:v>336.45465465465401</c:v>
                </c:pt>
                <c:pt idx="80">
                  <c:v>340.46552552552498</c:v>
                </c:pt>
                <c:pt idx="81">
                  <c:v>344.84102102102099</c:v>
                </c:pt>
                <c:pt idx="82">
                  <c:v>348.48726726726699</c:v>
                </c:pt>
                <c:pt idx="83">
                  <c:v>352.86276276276197</c:v>
                </c:pt>
                <c:pt idx="84">
                  <c:v>357.23825825825799</c:v>
                </c:pt>
                <c:pt idx="85">
                  <c:v>361.97837837837801</c:v>
                </c:pt>
                <c:pt idx="86">
                  <c:v>364.53075075074997</c:v>
                </c:pt>
              </c:numCache>
            </c:numRef>
          </c:xVal>
          <c:yVal>
            <c:numRef>
              <c:f>data_Digitized!$F$2:$F$88</c:f>
              <c:numCache>
                <c:formatCode>General</c:formatCode>
                <c:ptCount val="87"/>
                <c:pt idx="0">
                  <c:v>-1.6711012751301411E-2</c:v>
                </c:pt>
                <c:pt idx="1">
                  <c:v>-1.6704917643148694E-2</c:v>
                </c:pt>
                <c:pt idx="2">
                  <c:v>-1.6578286363188293E-2</c:v>
                </c:pt>
                <c:pt idx="3">
                  <c:v>-1.6368002086068801E-2</c:v>
                </c:pt>
                <c:pt idx="4">
                  <c:v>-1.6065034561815125E-2</c:v>
                </c:pt>
                <c:pt idx="5">
                  <c:v>-1.5671099333581309E-2</c:v>
                </c:pt>
                <c:pt idx="6">
                  <c:v>-1.5099539144345047E-2</c:v>
                </c:pt>
                <c:pt idx="7">
                  <c:v>-1.4619750814268565E-2</c:v>
                </c:pt>
                <c:pt idx="8">
                  <c:v>-1.3968290747909872E-2</c:v>
                </c:pt>
                <c:pt idx="9">
                  <c:v>-1.3489796004559544E-2</c:v>
                </c:pt>
                <c:pt idx="10">
                  <c:v>-1.2844073450784803E-2</c:v>
                </c:pt>
                <c:pt idx="11">
                  <c:v>-1.2147837275016556E-2</c:v>
                </c:pt>
                <c:pt idx="12">
                  <c:v>-1.1631874979812998E-2</c:v>
                </c:pt>
                <c:pt idx="13">
                  <c:v>-1.101481143007811E-2</c:v>
                </c:pt>
                <c:pt idx="14">
                  <c:v>-1.0287551763247013E-2</c:v>
                </c:pt>
                <c:pt idx="15">
                  <c:v>-9.5275180672576443E-3</c:v>
                </c:pt>
                <c:pt idx="16">
                  <c:v>-8.3767612154410087E-3</c:v>
                </c:pt>
                <c:pt idx="17">
                  <c:v>-7.1703408882079437E-3</c:v>
                </c:pt>
                <c:pt idx="18">
                  <c:v>-5.9162737338189757E-3</c:v>
                </c:pt>
                <c:pt idx="19">
                  <c:v>-5.1244570705663234E-3</c:v>
                </c:pt>
                <c:pt idx="20">
                  <c:v>-4.0150586412075239E-3</c:v>
                </c:pt>
                <c:pt idx="21">
                  <c:v>-2.9897950041774392E-3</c:v>
                </c:pt>
                <c:pt idx="22">
                  <c:v>-2.160922839826235E-3</c:v>
                </c:pt>
                <c:pt idx="23">
                  <c:v>-3.8412332053926049E-4</c:v>
                </c:pt>
                <c:pt idx="24">
                  <c:v>7.6916540383199132E-4</c:v>
                </c:pt>
                <c:pt idx="25">
                  <c:v>1.7102899832569045E-3</c:v>
                </c:pt>
                <c:pt idx="26">
                  <c:v>3.0592924597716118E-3</c:v>
                </c:pt>
                <c:pt idx="27">
                  <c:v>4.2866840314298897E-3</c:v>
                </c:pt>
                <c:pt idx="28">
                  <c:v>5.2912594028287603E-3</c:v>
                </c:pt>
                <c:pt idx="29">
                  <c:v>6.1776959633830109E-3</c:v>
                </c:pt>
                <c:pt idx="30">
                  <c:v>7.42263437953834E-3</c:v>
                </c:pt>
                <c:pt idx="31">
                  <c:v>8.5282132240790381E-3</c:v>
                </c:pt>
                <c:pt idx="32">
                  <c:v>9.2388131777298467E-3</c:v>
                </c:pt>
                <c:pt idx="33">
                  <c:v>1.0010351934924345E-2</c:v>
                </c:pt>
                <c:pt idx="34">
                  <c:v>1.0588511916090126E-2</c:v>
                </c:pt>
                <c:pt idx="35">
                  <c:v>1.1757326786011713E-2</c:v>
                </c:pt>
                <c:pt idx="36">
                  <c:v>1.2196282687539925E-2</c:v>
                </c:pt>
                <c:pt idx="37">
                  <c:v>1.2479362122626524E-2</c:v>
                </c:pt>
                <c:pt idx="38">
                  <c:v>1.2889199106346508E-2</c:v>
                </c:pt>
                <c:pt idx="39">
                  <c:v>1.3152318186734999E-2</c:v>
                </c:pt>
                <c:pt idx="40">
                  <c:v>1.359275993007197E-2</c:v>
                </c:pt>
                <c:pt idx="41">
                  <c:v>1.4286406198447617E-2</c:v>
                </c:pt>
                <c:pt idx="42">
                  <c:v>1.5129751757456721E-2</c:v>
                </c:pt>
                <c:pt idx="43">
                  <c:v>1.5659140863305561E-2</c:v>
                </c:pt>
                <c:pt idx="44">
                  <c:v>1.6025933252360777E-2</c:v>
                </c:pt>
                <c:pt idx="45">
                  <c:v>1.6360985373268036E-2</c:v>
                </c:pt>
                <c:pt idx="46">
                  <c:v>1.6559643418367631E-2</c:v>
                </c:pt>
                <c:pt idx="47">
                  <c:v>1.6679504010710854E-2</c:v>
                </c:pt>
                <c:pt idx="48">
                  <c:v>1.6719996805325658E-2</c:v>
                </c:pt>
                <c:pt idx="49">
                  <c:v>1.6665286564233498E-2</c:v>
                </c:pt>
                <c:pt idx="50">
                  <c:v>1.6532462076583914E-2</c:v>
                </c:pt>
                <c:pt idx="51">
                  <c:v>1.6274137024487843E-2</c:v>
                </c:pt>
                <c:pt idx="52">
                  <c:v>1.5738419160459104E-2</c:v>
                </c:pt>
                <c:pt idx="53">
                  <c:v>1.5311840590665954E-2</c:v>
                </c:pt>
                <c:pt idx="54">
                  <c:v>1.4510107717570983E-2</c:v>
                </c:pt>
                <c:pt idx="55">
                  <c:v>1.4018280330756036E-2</c:v>
                </c:pt>
                <c:pt idx="56">
                  <c:v>1.3229461900036252E-2</c:v>
                </c:pt>
                <c:pt idx="57">
                  <c:v>1.2210413678790636E-2</c:v>
                </c:pt>
                <c:pt idx="58">
                  <c:v>1.1546525121365519E-2</c:v>
                </c:pt>
                <c:pt idx="59">
                  <c:v>1.0925452414047609E-2</c:v>
                </c:pt>
                <c:pt idx="60">
                  <c:v>1.0110625628363783E-2</c:v>
                </c:pt>
                <c:pt idx="61">
                  <c:v>9.1685175233337021E-3</c:v>
                </c:pt>
                <c:pt idx="62">
                  <c:v>7.6283891573435993E-3</c:v>
                </c:pt>
                <c:pt idx="63">
                  <c:v>6.2941809981684142E-3</c:v>
                </c:pt>
                <c:pt idx="64">
                  <c:v>4.6098820113536212E-3</c:v>
                </c:pt>
                <c:pt idx="65">
                  <c:v>3.4909121838117411E-3</c:v>
                </c:pt>
                <c:pt idx="66">
                  <c:v>1.2085425820586757E-3</c:v>
                </c:pt>
                <c:pt idx="67">
                  <c:v>-6.7791609532581168E-4</c:v>
                </c:pt>
                <c:pt idx="68">
                  <c:v>-2.0363721175723879E-3</c:v>
                </c:pt>
                <c:pt idx="69">
                  <c:v>-3.4839345976517876E-3</c:v>
                </c:pt>
                <c:pt idx="70">
                  <c:v>-5.5025873128135717E-3</c:v>
                </c:pt>
                <c:pt idx="71">
                  <c:v>-7.3406826206510352E-3</c:v>
                </c:pt>
                <c:pt idx="72">
                  <c:v>-8.2678746522140793E-3</c:v>
                </c:pt>
                <c:pt idx="73">
                  <c:v>-9.5965899050143248E-3</c:v>
                </c:pt>
                <c:pt idx="74">
                  <c:v>-1.0999250961128625E-2</c:v>
                </c:pt>
                <c:pt idx="75">
                  <c:v>-1.1465257308337683E-2</c:v>
                </c:pt>
                <c:pt idx="76">
                  <c:v>-1.2695340034718552E-2</c:v>
                </c:pt>
                <c:pt idx="77">
                  <c:v>-1.303027021727428E-2</c:v>
                </c:pt>
                <c:pt idx="78">
                  <c:v>-1.3661369918381551E-2</c:v>
                </c:pt>
                <c:pt idx="79">
                  <c:v>-1.4127677692341E-2</c:v>
                </c:pt>
                <c:pt idx="80">
                  <c:v>-1.4710557694284927E-2</c:v>
                </c:pt>
                <c:pt idx="81">
                  <c:v>-1.5266506473045434E-2</c:v>
                </c:pt>
                <c:pt idx="82">
                  <c:v>-1.5663880928158753E-2</c:v>
                </c:pt>
                <c:pt idx="83">
                  <c:v>-1.605929317496415E-2</c:v>
                </c:pt>
                <c:pt idx="84">
                  <c:v>-1.636377022819446E-2</c:v>
                </c:pt>
                <c:pt idx="85">
                  <c:v>-1.6589015539964662E-2</c:v>
                </c:pt>
                <c:pt idx="86">
                  <c:v>-1.6664708344241108E-2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DD-49D5-A5D5-27C59711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45967"/>
        <c:axId val="821131567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data_Digitized!$H$1</c15:sqref>
                        </c15:formulaRef>
                      </c:ext>
                    </c:extLst>
                    <c:strCache>
                      <c:ptCount val="1"/>
                      <c:pt idx="0">
                        <c:v>dTe/Te</c:v>
                      </c:pt>
                    </c:strCache>
                  </c:strRef>
                </c:tx>
                <c:spPr>
                  <a:ln w="825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data_Digitized!$A$2:$A$88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2.0938738738738598</c:v>
                      </c:pt>
                      <c:pt idx="1">
                        <c:v>6.4693693693693497</c:v>
                      </c:pt>
                      <c:pt idx="2">
                        <c:v>11.574114114114099</c:v>
                      </c:pt>
                      <c:pt idx="3">
                        <c:v>15.949609609609601</c:v>
                      </c:pt>
                      <c:pt idx="4">
                        <c:v>20.325105105105099</c:v>
                      </c:pt>
                      <c:pt idx="5">
                        <c:v>24.700600600600499</c:v>
                      </c:pt>
                      <c:pt idx="6">
                        <c:v>29.805345345345302</c:v>
                      </c:pt>
                      <c:pt idx="7">
                        <c:v>33.451591591591502</c:v>
                      </c:pt>
                      <c:pt idx="8">
                        <c:v>37.827087087087001</c:v>
                      </c:pt>
                      <c:pt idx="9">
                        <c:v>40.744084084084001</c:v>
                      </c:pt>
                      <c:pt idx="10">
                        <c:v>44.390330330330301</c:v>
                      </c:pt>
                      <c:pt idx="11">
                        <c:v>48.0365765765765</c:v>
                      </c:pt>
                      <c:pt idx="12">
                        <c:v>50.588948948948897</c:v>
                      </c:pt>
                      <c:pt idx="13">
                        <c:v>53.505945945945903</c:v>
                      </c:pt>
                      <c:pt idx="14">
                        <c:v>56.7875675675675</c:v>
                      </c:pt>
                      <c:pt idx="15">
                        <c:v>60.069189189189103</c:v>
                      </c:pt>
                      <c:pt idx="16">
                        <c:v>64.809309309309299</c:v>
                      </c:pt>
                      <c:pt idx="17">
                        <c:v>69.549429429429395</c:v>
                      </c:pt>
                      <c:pt idx="18">
                        <c:v>74.289549549549506</c:v>
                      </c:pt>
                      <c:pt idx="19">
                        <c:v>77.206546546546505</c:v>
                      </c:pt>
                      <c:pt idx="20">
                        <c:v>81.217417417417394</c:v>
                      </c:pt>
                      <c:pt idx="21">
                        <c:v>84.863663663663601</c:v>
                      </c:pt>
                      <c:pt idx="22">
                        <c:v>87.780660660660601</c:v>
                      </c:pt>
                      <c:pt idx="23">
                        <c:v>93.979279279279197</c:v>
                      </c:pt>
                      <c:pt idx="24">
                        <c:v>97.9901501501501</c:v>
                      </c:pt>
                      <c:pt idx="25">
                        <c:v>101.271771771771</c:v>
                      </c:pt>
                      <c:pt idx="26">
                        <c:v>106.011891891891</c:v>
                      </c:pt>
                      <c:pt idx="27">
                        <c:v>110.38738738738699</c:v>
                      </c:pt>
                      <c:pt idx="28">
                        <c:v>114.033633633633</c:v>
                      </c:pt>
                      <c:pt idx="29">
                        <c:v>117.315255255255</c:v>
                      </c:pt>
                      <c:pt idx="30">
                        <c:v>122.05537537537499</c:v>
                      </c:pt>
                      <c:pt idx="31">
                        <c:v>126.43087087087</c:v>
                      </c:pt>
                      <c:pt idx="32">
                        <c:v>129.347867867867</c:v>
                      </c:pt>
                      <c:pt idx="33">
                        <c:v>132.629489489489</c:v>
                      </c:pt>
                      <c:pt idx="34">
                        <c:v>135.18186186186099</c:v>
                      </c:pt>
                      <c:pt idx="35">
                        <c:v>140.65123123123101</c:v>
                      </c:pt>
                      <c:pt idx="36">
                        <c:v>142.83897897897899</c:v>
                      </c:pt>
                      <c:pt idx="37">
                        <c:v>144.297477477477</c:v>
                      </c:pt>
                      <c:pt idx="38">
                        <c:v>146.48522522522501</c:v>
                      </c:pt>
                      <c:pt idx="39">
                        <c:v>147.943723723723</c:v>
                      </c:pt>
                      <c:pt idx="40">
                        <c:v>150.49609609609601</c:v>
                      </c:pt>
                      <c:pt idx="41">
                        <c:v>154.871591591591</c:v>
                      </c:pt>
                      <c:pt idx="42">
                        <c:v>161.07021021021001</c:v>
                      </c:pt>
                      <c:pt idx="43">
                        <c:v>165.81033033033</c:v>
                      </c:pt>
                      <c:pt idx="44">
                        <c:v>169.82120120120101</c:v>
                      </c:pt>
                      <c:pt idx="45">
                        <c:v>174.561321321321</c:v>
                      </c:pt>
                      <c:pt idx="46">
                        <c:v>178.57219219219201</c:v>
                      </c:pt>
                      <c:pt idx="47">
                        <c:v>182.58306306306301</c:v>
                      </c:pt>
                      <c:pt idx="48">
                        <c:v>186.59393393393299</c:v>
                      </c:pt>
                      <c:pt idx="49">
                        <c:v>191.33405405405401</c:v>
                      </c:pt>
                      <c:pt idx="50">
                        <c:v>195.34492492492399</c:v>
                      </c:pt>
                      <c:pt idx="51">
                        <c:v>200.08504504504501</c:v>
                      </c:pt>
                      <c:pt idx="52">
                        <c:v>206.648288288288</c:v>
                      </c:pt>
                      <c:pt idx="53">
                        <c:v>210.659159159159</c:v>
                      </c:pt>
                      <c:pt idx="54">
                        <c:v>216.85777777777699</c:v>
                      </c:pt>
                      <c:pt idx="55">
                        <c:v>220.139399399399</c:v>
                      </c:pt>
                      <c:pt idx="56">
                        <c:v>224.87951951951899</c:v>
                      </c:pt>
                      <c:pt idx="57">
                        <c:v>230.34888888888801</c:v>
                      </c:pt>
                      <c:pt idx="58">
                        <c:v>233.63051051050999</c:v>
                      </c:pt>
                      <c:pt idx="59">
                        <c:v>236.54750750750699</c:v>
                      </c:pt>
                      <c:pt idx="60">
                        <c:v>240.19375375375299</c:v>
                      </c:pt>
                      <c:pt idx="61">
                        <c:v>244.20462462462399</c:v>
                      </c:pt>
                      <c:pt idx="62">
                        <c:v>250.403243243243</c:v>
                      </c:pt>
                      <c:pt idx="63">
                        <c:v>255.507987987988</c:v>
                      </c:pt>
                      <c:pt idx="64">
                        <c:v>261.70660660660599</c:v>
                      </c:pt>
                      <c:pt idx="65">
                        <c:v>265.71747747747702</c:v>
                      </c:pt>
                      <c:pt idx="66">
                        <c:v>273.73921921921902</c:v>
                      </c:pt>
                      <c:pt idx="67">
                        <c:v>280.30246246246202</c:v>
                      </c:pt>
                      <c:pt idx="68">
                        <c:v>285.04258258258199</c:v>
                      </c:pt>
                      <c:pt idx="69">
                        <c:v>290.14732732732699</c:v>
                      </c:pt>
                      <c:pt idx="70">
                        <c:v>297.43981981981898</c:v>
                      </c:pt>
                      <c:pt idx="71">
                        <c:v>304.36768768768701</c:v>
                      </c:pt>
                      <c:pt idx="72">
                        <c:v>308.013933933933</c:v>
                      </c:pt>
                      <c:pt idx="73">
                        <c:v>313.48330330330299</c:v>
                      </c:pt>
                      <c:pt idx="74">
                        <c:v>319.681921921921</c:v>
                      </c:pt>
                      <c:pt idx="75">
                        <c:v>321.86966966966901</c:v>
                      </c:pt>
                      <c:pt idx="76">
                        <c:v>328.06828828828799</c:v>
                      </c:pt>
                      <c:pt idx="77">
                        <c:v>329.89141141141101</c:v>
                      </c:pt>
                      <c:pt idx="78">
                        <c:v>333.53765765765701</c:v>
                      </c:pt>
                      <c:pt idx="79">
                        <c:v>336.45465465465401</c:v>
                      </c:pt>
                      <c:pt idx="80">
                        <c:v>340.46552552552498</c:v>
                      </c:pt>
                      <c:pt idx="81">
                        <c:v>344.84102102102099</c:v>
                      </c:pt>
                      <c:pt idx="82">
                        <c:v>348.48726726726699</c:v>
                      </c:pt>
                      <c:pt idx="83">
                        <c:v>352.86276276276197</c:v>
                      </c:pt>
                      <c:pt idx="84">
                        <c:v>357.23825825825799</c:v>
                      </c:pt>
                      <c:pt idx="85">
                        <c:v>361.97837837837801</c:v>
                      </c:pt>
                      <c:pt idx="86">
                        <c:v>364.53075075074997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data_Digitized!$H$2:$H$88</c15:sqref>
                        </c15:formulaRef>
                      </c:ext>
                    </c:extLst>
                    <c:numCache>
                      <c:formatCode>General</c:formatCode>
                      <c:ptCount val="87"/>
                      <c:pt idx="0">
                        <c:v>3.9119170502547474E-3</c:v>
                      </c:pt>
                      <c:pt idx="1">
                        <c:v>4.5296519470968116E-3</c:v>
                      </c:pt>
                      <c:pt idx="2">
                        <c:v>5.087118758035053E-3</c:v>
                      </c:pt>
                      <c:pt idx="3">
                        <c:v>5.4475634576641287E-3</c:v>
                      </c:pt>
                      <c:pt idx="4">
                        <c:v>5.5547390500867563E-3</c:v>
                      </c:pt>
                      <c:pt idx="5">
                        <c:v>5.8750901450684255E-3</c:v>
                      </c:pt>
                      <c:pt idx="6">
                        <c:v>6.054896888639116E-3</c:v>
                      </c:pt>
                      <c:pt idx="7">
                        <c:v>6.2805895617896968E-3</c:v>
                      </c:pt>
                      <c:pt idx="8">
                        <c:v>6.3169826249793266E-3</c:v>
                      </c:pt>
                      <c:pt idx="9">
                        <c:v>6.4398583496734739E-3</c:v>
                      </c:pt>
                      <c:pt idx="10">
                        <c:v>6.4791201691550794E-3</c:v>
                      </c:pt>
                      <c:pt idx="11">
                        <c:v>6.493125177639913E-3</c:v>
                      </c:pt>
                      <c:pt idx="12">
                        <c:v>6.5972671264074648E-3</c:v>
                      </c:pt>
                      <c:pt idx="13">
                        <c:v>6.6508584479089772E-3</c:v>
                      </c:pt>
                      <c:pt idx="14">
                        <c:v>6.7528154526822507E-3</c:v>
                      </c:pt>
                      <c:pt idx="15">
                        <c:v>6.7866535719666521E-3</c:v>
                      </c:pt>
                      <c:pt idx="16">
                        <c:v>6.3147388878778254E-3</c:v>
                      </c:pt>
                      <c:pt idx="17">
                        <c:v>5.9184562079010027E-3</c:v>
                      </c:pt>
                      <c:pt idx="18">
                        <c:v>5.4983501143458756E-3</c:v>
                      </c:pt>
                      <c:pt idx="19">
                        <c:v>5.5162967499986348E-3</c:v>
                      </c:pt>
                      <c:pt idx="20">
                        <c:v>5.0133294062289901E-3</c:v>
                      </c:pt>
                      <c:pt idx="21">
                        <c:v>4.5006975877139484E-3</c:v>
                      </c:pt>
                      <c:pt idx="22">
                        <c:v>4.1897252473581913E-3</c:v>
                      </c:pt>
                      <c:pt idx="23">
                        <c:v>3.4047892295342146E-3</c:v>
                      </c:pt>
                      <c:pt idx="24">
                        <c:v>2.776412996438834E-3</c:v>
                      </c:pt>
                      <c:pt idx="25">
                        <c:v>2.0471913521769112E-3</c:v>
                      </c:pt>
                      <c:pt idx="26">
                        <c:v>1.1657626302802018E-3</c:v>
                      </c:pt>
                      <c:pt idx="27">
                        <c:v>2.9340748990159702E-4</c:v>
                      </c:pt>
                      <c:pt idx="28">
                        <c:v>-6.2273516307655022E-4</c:v>
                      </c:pt>
                      <c:pt idx="29">
                        <c:v>-1.2728809269934055E-3</c:v>
                      </c:pt>
                      <c:pt idx="30">
                        <c:v>-2.671328198719093E-3</c:v>
                      </c:pt>
                      <c:pt idx="31">
                        <c:v>-3.6897044591782838E-3</c:v>
                      </c:pt>
                      <c:pt idx="32">
                        <c:v>-4.4588594032823996E-3</c:v>
                      </c:pt>
                      <c:pt idx="33">
                        <c:v>-5.5688749746179364E-3</c:v>
                      </c:pt>
                      <c:pt idx="34">
                        <c:v>-6.7891286415784702E-3</c:v>
                      </c:pt>
                      <c:pt idx="35">
                        <c:v>-7.8391229147280854E-3</c:v>
                      </c:pt>
                      <c:pt idx="36">
                        <c:v>-8.4724558327712775E-3</c:v>
                      </c:pt>
                      <c:pt idx="37">
                        <c:v>-9.1830461303228899E-3</c:v>
                      </c:pt>
                      <c:pt idx="38">
                        <c:v>-9.6983558476421029E-3</c:v>
                      </c:pt>
                      <c:pt idx="39">
                        <c:v>-1.0036842871476059E-2</c:v>
                      </c:pt>
                      <c:pt idx="40">
                        <c:v>-9.7914769049557218E-3</c:v>
                      </c:pt>
                      <c:pt idx="41">
                        <c:v>-9.9313725555038364E-3</c:v>
                      </c:pt>
                      <c:pt idx="42">
                        <c:v>-1.0146117851369032E-2</c:v>
                      </c:pt>
                      <c:pt idx="43">
                        <c:v>-9.9969574370143664E-3</c:v>
                      </c:pt>
                      <c:pt idx="44">
                        <c:v>-9.6630349224433969E-3</c:v>
                      </c:pt>
                      <c:pt idx="45">
                        <c:v>-9.3132422737984694E-3</c:v>
                      </c:pt>
                      <c:pt idx="46">
                        <c:v>-8.9469844581594252E-3</c:v>
                      </c:pt>
                      <c:pt idx="47">
                        <c:v>-8.6965235288718346E-3</c:v>
                      </c:pt>
                      <c:pt idx="48">
                        <c:v>-8.0959874752607949E-3</c:v>
                      </c:pt>
                      <c:pt idx="49">
                        <c:v>-7.6030455165258934E-3</c:v>
                      </c:pt>
                      <c:pt idx="50">
                        <c:v>-7.2779739181516355E-3</c:v>
                      </c:pt>
                      <c:pt idx="51">
                        <c:v>-6.6832245539147784E-3</c:v>
                      </c:pt>
                      <c:pt idx="52">
                        <c:v>-6.260170009170808E-3</c:v>
                      </c:pt>
                      <c:pt idx="53">
                        <c:v>-5.8399532406348768E-3</c:v>
                      </c:pt>
                      <c:pt idx="54">
                        <c:v>-5.0252318368083056E-3</c:v>
                      </c:pt>
                      <c:pt idx="55">
                        <c:v>-4.5206587888513665E-3</c:v>
                      </c:pt>
                      <c:pt idx="56">
                        <c:v>-3.8158583480322728E-3</c:v>
                      </c:pt>
                      <c:pt idx="57">
                        <c:v>-3.3063342374094651E-3</c:v>
                      </c:pt>
                      <c:pt idx="58">
                        <c:v>-3.0778537005167516E-3</c:v>
                      </c:pt>
                      <c:pt idx="59">
                        <c:v>-2.8190492177675524E-3</c:v>
                      </c:pt>
                      <c:pt idx="60">
                        <c:v>-2.4116358249256392E-3</c:v>
                      </c:pt>
                      <c:pt idx="61">
                        <c:v>-1.9923136433207082E-3</c:v>
                      </c:pt>
                      <c:pt idx="62">
                        <c:v>-1.1705175894155474E-3</c:v>
                      </c:pt>
                      <c:pt idx="63">
                        <c:v>-3.999497680084443E-4</c:v>
                      </c:pt>
                      <c:pt idx="64">
                        <c:v>9.0778656358777394E-4</c:v>
                      </c:pt>
                      <c:pt idx="65">
                        <c:v>1.8811264446377807E-3</c:v>
                      </c:pt>
                      <c:pt idx="66">
                        <c:v>2.8671156327847126E-3</c:v>
                      </c:pt>
                      <c:pt idx="67">
                        <c:v>3.2930262623783796E-3</c:v>
                      </c:pt>
                      <c:pt idx="68">
                        <c:v>3.4032036934929805E-3</c:v>
                      </c:pt>
                      <c:pt idx="69">
                        <c:v>3.8165937080734593E-3</c:v>
                      </c:pt>
                      <c:pt idx="70">
                        <c:v>4.3086013565557749E-3</c:v>
                      </c:pt>
                      <c:pt idx="71">
                        <c:v>4.3482072050066182E-3</c:v>
                      </c:pt>
                      <c:pt idx="72">
                        <c:v>4.0875570280498527E-3</c:v>
                      </c:pt>
                      <c:pt idx="73">
                        <c:v>4.5449871708106195E-3</c:v>
                      </c:pt>
                      <c:pt idx="74">
                        <c:v>5.0911220861381487E-3</c:v>
                      </c:pt>
                      <c:pt idx="75">
                        <c:v>4.4446834542747901E-3</c:v>
                      </c:pt>
                      <c:pt idx="76">
                        <c:v>4.0250873992680701E-3</c:v>
                      </c:pt>
                      <c:pt idx="77">
                        <c:v>3.7269656523571128E-3</c:v>
                      </c:pt>
                      <c:pt idx="78">
                        <c:v>3.421733051992326E-3</c:v>
                      </c:pt>
                      <c:pt idx="79">
                        <c:v>3.085836358963364E-3</c:v>
                      </c:pt>
                      <c:pt idx="80">
                        <c:v>3.1703488762959715E-3</c:v>
                      </c:pt>
                      <c:pt idx="81">
                        <c:v>3.2931276529466038E-3</c:v>
                      </c:pt>
                      <c:pt idx="82">
                        <c:v>3.3366192677736634E-3</c:v>
                      </c:pt>
                      <c:pt idx="83">
                        <c:v>3.3791297784467609E-3</c:v>
                      </c:pt>
                      <c:pt idx="84">
                        <c:v>3.5831001759716709E-3</c:v>
                      </c:pt>
                      <c:pt idx="85">
                        <c:v>3.7474547027665081E-3</c:v>
                      </c:pt>
                      <c:pt idx="86">
                        <c:v>3.9404967176343512E-3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0ADD-49D5-A5D5-27C5971137BA}"/>
                  </c:ext>
                </c:extLst>
              </c15:ser>
            </c15:filteredScatterSeries>
          </c:ext>
        </c:extLst>
      </c:scatterChart>
      <c:valAx>
        <c:axId val="821137327"/>
        <c:scaling>
          <c:orientation val="minMax"/>
          <c:max val="366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9327"/>
        <c:crossesAt val="-100"/>
        <c:crossBetween val="midCat"/>
        <c:majorUnit val="92"/>
      </c:valAx>
      <c:valAx>
        <c:axId val="821149327"/>
        <c:scaling>
          <c:orientation val="minMax"/>
          <c:max val="2.0000000000000004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u="none" strike="noStrike" kern="1200" baseline="0">
                    <a:solidFill>
                      <a:sysClr val="windowText" lastClr="000000"/>
                    </a:solidFill>
                  </a:rPr>
                  <a:t>Fractional Earth Sun Distance dr/r</a:t>
                </a:r>
                <a:endParaRPr lang="en-US" sz="1800" b="1" i="0" u="none" strike="noStrike" kern="1200" baseline="-25000">
                  <a:solidFill>
                    <a:sysClr val="windowText" lastClr="000000"/>
                  </a:solidFill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37327"/>
        <c:crosses val="autoZero"/>
        <c:crossBetween val="midCat"/>
      </c:valAx>
      <c:valAx>
        <c:axId val="821131567"/>
        <c:scaling>
          <c:orientation val="minMax"/>
        </c:scaling>
        <c:delete val="1"/>
        <c:axPos val="r"/>
        <c:numFmt formatCode="General" sourceLinked="1"/>
        <c:majorTickMark val="in"/>
        <c:minorTickMark val="none"/>
        <c:tickLblPos val="nextTo"/>
        <c:crossAx val="821145967"/>
        <c:crosses val="max"/>
        <c:crossBetween val="midCat"/>
      </c:valAx>
      <c:valAx>
        <c:axId val="821145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13156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9196931152836664"/>
          <c:y val="0.77168387990835485"/>
          <c:w val="0.49456491015546133"/>
          <c:h val="9.2288705969242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CF450D-52C0-476D-A4CC-4FEE644607CD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2B94E7-62B9-44CE-B1C9-11E59C4D8FF0}">
  <sheetPr/>
  <sheetViews>
    <sheetView tabSelected="1" zoomScale="10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4A6E4B-9E1C-40AB-B6BC-D4F8AFA0C382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.eecs.utk.edu/~dcostine/personal/PowerDeviceLib/DigiTest/index.html#https://web.eecs.utk.edu/~dcostine/personal/PowerDeviceLib/DigiTest/index.htm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142875</xdr:rowOff>
    </xdr:from>
    <xdr:to>
      <xdr:col>24</xdr:col>
      <xdr:colOff>544838</xdr:colOff>
      <xdr:row>34</xdr:row>
      <xdr:rowOff>143779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0EA86-7C6A-5A09-C3CD-9551DF7A5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142875"/>
          <a:ext cx="13708388" cy="6477904"/>
        </a:xfrm>
        <a:prstGeom prst="rect">
          <a:avLst/>
        </a:prstGeom>
      </xdr:spPr>
    </xdr:pic>
    <xdr:clientData/>
  </xdr:twoCellAnchor>
  <xdr:twoCellAnchor editAs="oneCell">
    <xdr:from>
      <xdr:col>2</xdr:col>
      <xdr:colOff>248478</xdr:colOff>
      <xdr:row>34</xdr:row>
      <xdr:rowOff>182218</xdr:rowOff>
    </xdr:from>
    <xdr:to>
      <xdr:col>27</xdr:col>
      <xdr:colOff>415464</xdr:colOff>
      <xdr:row>72</xdr:row>
      <xdr:rowOff>183228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62A5A8-37F4-AF01-BAA6-5482A91A0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4304" y="6659218"/>
          <a:ext cx="15489812" cy="724001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8</xdr:col>
      <xdr:colOff>247650</xdr:colOff>
      <xdr:row>56</xdr:row>
      <xdr:rowOff>85725</xdr:rowOff>
    </xdr:to>
    <xdr:sp macro="" textlink="">
      <xdr:nvSpPr>
        <xdr:cNvPr id="1025" name="Text 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B14AA6-09A7-0EE7-3674-8671EAA5DC8C}"/>
            </a:ext>
          </a:extLst>
        </xdr:cNvPr>
        <xdr:cNvSpPr txBox="1">
          <a:spLocks noChangeArrowheads="1"/>
        </xdr:cNvSpPr>
      </xdr:nvSpPr>
      <xdr:spPr bwMode="auto">
        <a:xfrm>
          <a:off x="4267200" y="10096500"/>
          <a:ext cx="8572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ptos Narrow"/>
            </a:rPr>
            <a:t>https://web.eecs.utk.edu/~dcostine/personal/PowerDeviceLib/DigiTest/index.html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CE44DE-0694-9263-78E0-C41B05772FD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0.24286</cdr:x>
      <cdr:y>0.00151</cdr:y>
    </cdr:from>
    <cdr:to>
      <cdr:x>0.34835</cdr:x>
      <cdr:y>0.20575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8EA65EF-E513-C184-7722-AE84F205BDC2}"/>
            </a:ext>
          </a:extLst>
        </cdr:cNvPr>
        <cdr:cNvSpPr txBox="1"/>
      </cdr:nvSpPr>
      <cdr:spPr>
        <a:xfrm xmlns:a="http://schemas.openxmlformats.org/drawingml/2006/main" rot="16200000">
          <a:off x="1919290" y="195262"/>
          <a:ext cx="12858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kern="1200"/>
            <a:t>Vernal</a:t>
          </a:r>
        </a:p>
      </cdr:txBody>
    </cdr:sp>
  </cdr:relSizeAnchor>
  <cdr:relSizeAnchor xmlns:cdr="http://schemas.openxmlformats.org/drawingml/2006/chartDrawing">
    <cdr:from>
      <cdr:x>0.61685</cdr:x>
      <cdr:y>0.04236</cdr:y>
    </cdr:from>
    <cdr:to>
      <cdr:x>0.72234</cdr:x>
      <cdr:y>0.2466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586FEA-F6D4-F1F0-B2E6-6AC3E1833FC7}"/>
            </a:ext>
          </a:extLst>
        </cdr:cNvPr>
        <cdr:cNvSpPr txBox="1"/>
      </cdr:nvSpPr>
      <cdr:spPr>
        <a:xfrm xmlns:a="http://schemas.openxmlformats.org/drawingml/2006/main" rot="16200000">
          <a:off x="5160965" y="452438"/>
          <a:ext cx="12858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kern="1200"/>
            <a:t>Autumnal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4A1A0F-447D-9A26-CAEF-C14878E25E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0.23664</cdr:x>
      <cdr:y>0.6463</cdr:y>
    </cdr:from>
    <cdr:to>
      <cdr:x>0.34213</cdr:x>
      <cdr:y>0.85054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8EA65EF-E513-C184-7722-AE84F205BDC2}"/>
            </a:ext>
          </a:extLst>
        </cdr:cNvPr>
        <cdr:cNvSpPr txBox="1"/>
      </cdr:nvSpPr>
      <cdr:spPr>
        <a:xfrm xmlns:a="http://schemas.openxmlformats.org/drawingml/2006/main" rot="16200000">
          <a:off x="1866116" y="4257007"/>
          <a:ext cx="1286524" cy="914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kern="1200"/>
            <a:t>Vernal</a:t>
          </a:r>
        </a:p>
      </cdr:txBody>
    </cdr:sp>
  </cdr:relSizeAnchor>
  <cdr:relSizeAnchor xmlns:cdr="http://schemas.openxmlformats.org/drawingml/2006/chartDrawing">
    <cdr:from>
      <cdr:x>0.61167</cdr:x>
      <cdr:y>0.66433</cdr:y>
    </cdr:from>
    <cdr:to>
      <cdr:x>0.71716</cdr:x>
      <cdr:y>0.86857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586FEA-F6D4-F1F0-B2E6-6AC3E1833FC7}"/>
            </a:ext>
          </a:extLst>
        </cdr:cNvPr>
        <cdr:cNvSpPr txBox="1"/>
      </cdr:nvSpPr>
      <cdr:spPr>
        <a:xfrm xmlns:a="http://schemas.openxmlformats.org/drawingml/2006/main" rot="16200000">
          <a:off x="5118098" y="4370551"/>
          <a:ext cx="1286524" cy="914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kern="1200"/>
            <a:t>Autumnal</a:t>
          </a:r>
        </a:p>
      </cdr:txBody>
    </cdr:sp>
  </cdr:relSizeAnchor>
  <cdr:relSizeAnchor xmlns:cdr="http://schemas.openxmlformats.org/drawingml/2006/chartDrawing">
    <cdr:from>
      <cdr:x>0.43073</cdr:x>
      <cdr:y>0.07275</cdr:y>
    </cdr:from>
    <cdr:to>
      <cdr:x>0.48787</cdr:x>
      <cdr:y>0.44651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986F16C-4692-E8C8-DA1A-EC3C803D1F53}"/>
            </a:ext>
          </a:extLst>
        </cdr:cNvPr>
        <cdr:cNvSpPr txBox="1"/>
      </cdr:nvSpPr>
      <cdr:spPr>
        <a:xfrm xmlns:a="http://schemas.openxmlformats.org/drawingml/2006/main" rot="16200000">
          <a:off x="2805596" y="1387685"/>
          <a:ext cx="2354294" cy="495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kern="1200"/>
            <a:t>N.</a:t>
          </a:r>
          <a:r>
            <a:rPr lang="en-US" sz="1800" b="1" kern="1200" baseline="0"/>
            <a:t> Summer, S. Winter</a:t>
          </a:r>
          <a:endParaRPr lang="en-US" sz="1800" b="1" kern="1200"/>
        </a:p>
      </cdr:txBody>
    </cdr:sp>
  </cdr:relSizeAnchor>
  <cdr:relSizeAnchor xmlns:cdr="http://schemas.openxmlformats.org/drawingml/2006/chartDrawing">
    <cdr:from>
      <cdr:x>0.80068</cdr:x>
      <cdr:y>0.5316</cdr:y>
    </cdr:from>
    <cdr:to>
      <cdr:x>0.85782</cdr:x>
      <cdr:y>0.90535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7A1D788-FD3F-37FB-0CAA-DED824D5FA78}"/>
            </a:ext>
          </a:extLst>
        </cdr:cNvPr>
        <cdr:cNvSpPr txBox="1"/>
      </cdr:nvSpPr>
      <cdr:spPr>
        <a:xfrm xmlns:a="http://schemas.openxmlformats.org/drawingml/2006/main" rot="16200000">
          <a:off x="6013541" y="4278013"/>
          <a:ext cx="2354294" cy="495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kern="1200"/>
            <a:t>N.</a:t>
          </a:r>
          <a:r>
            <a:rPr lang="en-US" sz="1800" b="1" kern="1200" baseline="0"/>
            <a:t> Winter, S. Summer</a:t>
          </a:r>
          <a:endParaRPr lang="en-US" sz="1800" b="1" kern="1200"/>
        </a:p>
      </cdr:txBody>
    </cdr:sp>
  </cdr:relSizeAnchor>
  <cdr:relSizeAnchor xmlns:cdr="http://schemas.openxmlformats.org/drawingml/2006/chartDrawing">
    <cdr:from>
      <cdr:x>0.51463</cdr:x>
      <cdr:y>0.26479</cdr:y>
    </cdr:from>
    <cdr:to>
      <cdr:x>0.6487</cdr:x>
      <cdr:y>0.42653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E1CE8E57-D22F-6C81-7876-95FF2BD73218}"/>
            </a:ext>
          </a:extLst>
        </cdr:cNvPr>
        <cdr:cNvSpPr txBox="1"/>
      </cdr:nvSpPr>
      <cdr:spPr>
        <a:xfrm xmlns:a="http://schemas.openxmlformats.org/drawingml/2006/main">
          <a:off x="4462552" y="1667953"/>
          <a:ext cx="1162590" cy="1018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2400" b="1" kern="1200">
              <a:solidFill>
                <a:schemeClr val="accent6"/>
              </a:solidFill>
            </a:rPr>
            <a:t>Albedo</a:t>
          </a:r>
          <a:br>
            <a:rPr lang="en-US" sz="2400" b="1" kern="1200">
              <a:solidFill>
                <a:schemeClr val="accent6"/>
              </a:solidFill>
            </a:rPr>
          </a:br>
          <a:r>
            <a:rPr lang="en-US" sz="2400" b="1" kern="1200">
              <a:solidFill>
                <a:schemeClr val="accent6"/>
              </a:solidFill>
            </a:rPr>
            <a:t>Term </a:t>
          </a:r>
        </a:p>
      </cdr:txBody>
    </cdr:sp>
  </cdr:relSizeAnchor>
  <cdr:relSizeAnchor xmlns:cdr="http://schemas.openxmlformats.org/drawingml/2006/chartDrawing">
    <cdr:from>
      <cdr:x>0.4328</cdr:x>
      <cdr:y>0.50878</cdr:y>
    </cdr:from>
    <cdr:to>
      <cdr:x>0.56687</cdr:x>
      <cdr:y>0.64051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083237F-E7E3-73C7-C652-EB0A966794DE}"/>
            </a:ext>
          </a:extLst>
        </cdr:cNvPr>
        <cdr:cNvSpPr txBox="1"/>
      </cdr:nvSpPr>
      <cdr:spPr>
        <a:xfrm xmlns:a="http://schemas.openxmlformats.org/drawingml/2006/main">
          <a:off x="3752971" y="3204832"/>
          <a:ext cx="1162590" cy="829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 kern="1200">
              <a:solidFill>
                <a:srgbClr val="7030A0"/>
              </a:solidFill>
            </a:rPr>
            <a:t>Orbit</a:t>
          </a:r>
          <a:br>
            <a:rPr lang="en-US" sz="2400" b="1" kern="1200">
              <a:solidFill>
                <a:srgbClr val="7030A0"/>
              </a:solidFill>
            </a:rPr>
          </a:br>
          <a:r>
            <a:rPr lang="en-US" sz="2400" b="1" kern="1200">
              <a:solidFill>
                <a:srgbClr val="7030A0"/>
              </a:solidFill>
            </a:rPr>
            <a:t>Term</a:t>
          </a:r>
        </a:p>
      </cdr:txBody>
    </cdr:sp>
  </cdr:relSizeAnchor>
  <cdr:relSizeAnchor xmlns:cdr="http://schemas.openxmlformats.org/drawingml/2006/chartDrawing">
    <cdr:from>
      <cdr:x>0.50638</cdr:x>
      <cdr:y>0.11648</cdr:y>
    </cdr:from>
    <cdr:to>
      <cdr:x>0.78031</cdr:x>
      <cdr:y>0.20778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8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8C7A0A01-0241-084B-4D6E-47BA492B03D2}"/>
                </a:ext>
              </a:extLst>
            </cdr:cNvPr>
            <cdr:cNvSpPr txBox="1"/>
          </cdr:nvSpPr>
          <cdr:spPr>
            <a:xfrm xmlns:a="http://schemas.openxmlformats.org/drawingml/2006/main">
              <a:off x="4390965" y="733725"/>
              <a:ext cx="2375376" cy="575094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square" lIns="0" tIns="0" rIns="0" bIns="0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𝒅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𝑻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𝑬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𝑻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𝑬</m:t>
                            </m:r>
                          </m:sub>
                        </m:sSub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𝒅𝒓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𝒓</m:t>
                        </m:r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𝒅𝑨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𝑨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800" b="1"/>
            </a:p>
          </cdr:txBody>
        </cdr:sp>
      </mc:Choice>
      <mc:Fallback>
        <cdr:sp macro="" textlink="">
          <cdr:nvSpPr>
            <cdr:cNvPr id="8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8C7A0A01-0241-084B-4D6E-47BA492B03D2}"/>
                </a:ext>
              </a:extLst>
            </cdr:cNvPr>
            <cdr:cNvSpPr txBox="1"/>
          </cdr:nvSpPr>
          <cdr:spPr>
            <a:xfrm xmlns:a="http://schemas.openxmlformats.org/drawingml/2006/main">
              <a:off x="4390965" y="733725"/>
              <a:ext cx="2375376" cy="575094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square" lIns="0" tIns="0" rIns="0" bIns="0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US" sz="1800" b="1" i="0">
                  <a:latin typeface="Cambria Math" panose="02040503050406030204" pitchFamily="18" charset="0"/>
                </a:rPr>
                <a:t>(𝒅𝑻_𝑬)/𝑻_𝑬 =−𝒅𝒓/𝟐𝒓−𝒅𝑨/(𝟒(𝟏−𝑨))</a:t>
              </a:r>
              <a:endParaRPr lang="en-US" sz="1800" b="1"/>
            </a:p>
          </cdr:txBody>
        </cdr:sp>
      </mc:Fallback>
    </mc:AlternateContent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E64B55-5CF8-EADC-49AA-743D62A3BB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0.24176</cdr:x>
      <cdr:y>0.06505</cdr:y>
    </cdr:from>
    <cdr:to>
      <cdr:x>0.2989</cdr:x>
      <cdr:y>0.37973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8EA65EF-E513-C184-7722-AE84F205BDC2}"/>
            </a:ext>
          </a:extLst>
        </cdr:cNvPr>
        <cdr:cNvSpPr txBox="1"/>
      </cdr:nvSpPr>
      <cdr:spPr>
        <a:xfrm xmlns:a="http://schemas.openxmlformats.org/drawingml/2006/main" rot="16200000">
          <a:off x="1352560" y="1152541"/>
          <a:ext cx="1981207" cy="495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kern="1200"/>
            <a:t>Vernal Equinox</a:t>
          </a:r>
        </a:p>
      </cdr:txBody>
    </cdr:sp>
  </cdr:relSizeAnchor>
  <cdr:relSizeAnchor xmlns:cdr="http://schemas.openxmlformats.org/drawingml/2006/chartDrawing">
    <cdr:from>
      <cdr:x>0.62125</cdr:x>
      <cdr:y>0.38578</cdr:y>
    </cdr:from>
    <cdr:to>
      <cdr:x>0.68791</cdr:x>
      <cdr:y>0.76854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586FEA-F6D4-F1F0-B2E6-6AC3E1833FC7}"/>
            </a:ext>
          </a:extLst>
        </cdr:cNvPr>
        <cdr:cNvSpPr txBox="1"/>
      </cdr:nvSpPr>
      <cdr:spPr>
        <a:xfrm xmlns:a="http://schemas.openxmlformats.org/drawingml/2006/main" rot="16200000">
          <a:off x="4468819" y="3344888"/>
          <a:ext cx="2409850" cy="577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kern="1200"/>
            <a:t>Autumnal Equinox</a:t>
          </a:r>
        </a:p>
      </cdr:txBody>
    </cdr:sp>
  </cdr:relSizeAnchor>
  <cdr:relSizeAnchor xmlns:cdr="http://schemas.openxmlformats.org/drawingml/2006/chartDrawing">
    <cdr:from>
      <cdr:x>0.43114</cdr:x>
      <cdr:y>0.2587</cdr:y>
    </cdr:from>
    <cdr:to>
      <cdr:x>0.48828</cdr:x>
      <cdr:y>0.71306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2FA12ED-B83A-534D-B66A-6D4C1837129F}"/>
            </a:ext>
          </a:extLst>
        </cdr:cNvPr>
        <cdr:cNvSpPr txBox="1"/>
      </cdr:nvSpPr>
      <cdr:spPr>
        <a:xfrm xmlns:a="http://schemas.openxmlformats.org/drawingml/2006/main" rot="16200000">
          <a:off x="2554270" y="2811480"/>
          <a:ext cx="2860682" cy="495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kern="1200"/>
            <a:t>N.</a:t>
          </a:r>
          <a:r>
            <a:rPr lang="en-US" sz="2400" kern="1200" baseline="0"/>
            <a:t> Summer, S. Winter</a:t>
          </a:r>
          <a:endParaRPr lang="en-US" sz="2400" kern="1200"/>
        </a:p>
      </cdr:txBody>
    </cdr:sp>
  </cdr:relSizeAnchor>
  <cdr:relSizeAnchor xmlns:cdr="http://schemas.openxmlformats.org/drawingml/2006/chartDrawing">
    <cdr:from>
      <cdr:x>0.80147</cdr:x>
      <cdr:y>0.18507</cdr:y>
    </cdr:from>
    <cdr:to>
      <cdr:x>0.8586</cdr:x>
      <cdr:y>0.63944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10FFFE7-00E3-6DD5-A5C1-C80C226B964A}"/>
            </a:ext>
          </a:extLst>
        </cdr:cNvPr>
        <cdr:cNvSpPr txBox="1"/>
      </cdr:nvSpPr>
      <cdr:spPr>
        <a:xfrm xmlns:a="http://schemas.openxmlformats.org/drawingml/2006/main" rot="16200000">
          <a:off x="5764196" y="2347930"/>
          <a:ext cx="2860682" cy="495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kern="1200"/>
            <a:t>N.</a:t>
          </a:r>
          <a:r>
            <a:rPr lang="en-US" sz="2400" kern="1200" baseline="0"/>
            <a:t> Winter, S. Summer</a:t>
          </a:r>
          <a:endParaRPr lang="en-US" sz="2400" kern="1200"/>
        </a:p>
      </cdr:txBody>
    </cdr:sp>
  </cdr:relSizeAnchor>
  <cdr:relSizeAnchor xmlns:cdr="http://schemas.openxmlformats.org/drawingml/2006/chartDrawing">
    <cdr:from>
      <cdr:x>0.31648</cdr:x>
      <cdr:y>0.02572</cdr:y>
    </cdr:from>
    <cdr:to>
      <cdr:x>0.68132</cdr:x>
      <cdr:y>0.11346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EFCDE036-0224-D035-D182-B7C58C48EEBB}"/>
            </a:ext>
          </a:extLst>
        </cdr:cNvPr>
        <cdr:cNvSpPr txBox="1"/>
      </cdr:nvSpPr>
      <cdr:spPr>
        <a:xfrm xmlns:a="http://schemas.openxmlformats.org/drawingml/2006/main">
          <a:off x="2743199" y="161924"/>
          <a:ext cx="3162301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b="1" kern="1200"/>
            <a:t>Earth</a:t>
          </a:r>
          <a:r>
            <a:rPr lang="en-US" sz="2400" b="1" kern="1200" baseline="0"/>
            <a:t> Farthest From Sun</a:t>
          </a:r>
          <a:endParaRPr lang="en-US" sz="2400" b="1" kern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0</xdr:rowOff>
    </xdr:from>
    <xdr:to>
      <xdr:col>23</xdr:col>
      <xdr:colOff>543919</xdr:colOff>
      <xdr:row>34</xdr:row>
      <xdr:rowOff>172378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9860F7-977C-DB86-36BA-4C26D7173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0"/>
          <a:ext cx="7125694" cy="6649378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0</xdr:row>
      <xdr:rowOff>47625</xdr:rowOff>
    </xdr:from>
    <xdr:to>
      <xdr:col>11</xdr:col>
      <xdr:colOff>496249</xdr:colOff>
      <xdr:row>22</xdr:row>
      <xdr:rowOff>124421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619C61-5522-7780-059A-7A3B1423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47625"/>
          <a:ext cx="6801799" cy="42677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</xdr:row>
      <xdr:rowOff>171450</xdr:rowOff>
    </xdr:from>
    <xdr:to>
      <xdr:col>31</xdr:col>
      <xdr:colOff>191463</xdr:colOff>
      <xdr:row>35</xdr:row>
      <xdr:rowOff>96090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EEFA9-30D7-038A-8B53-6968A29A5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8100" y="752475"/>
          <a:ext cx="6897063" cy="6020640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9</xdr:row>
      <xdr:rowOff>152400</xdr:rowOff>
    </xdr:from>
    <xdr:to>
      <xdr:col>18</xdr:col>
      <xdr:colOff>343380</xdr:colOff>
      <xdr:row>17</xdr:row>
      <xdr:rowOff>76402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CF6A1B-45C8-6B67-D811-CB97FEFC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1876425"/>
          <a:ext cx="3439005" cy="1448002"/>
        </a:xfrm>
        <a:prstGeom prst="rect">
          <a:avLst/>
        </a:prstGeom>
      </xdr:spPr>
    </xdr:pic>
    <xdr:clientData/>
  </xdr:twoCellAnchor>
  <xdr:oneCellAnchor>
    <xdr:from>
      <xdr:col>10</xdr:col>
      <xdr:colOff>586899</xdr:colOff>
      <xdr:row>11</xdr:row>
      <xdr:rowOff>174180</xdr:rowOff>
    </xdr:from>
    <xdr:ext cx="2375376" cy="5750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C7A0A01-0241-084B-4D6E-47BA492B03D2}"/>
                </a:ext>
              </a:extLst>
            </xdr:cNvPr>
            <xdr:cNvSpPr txBox="1"/>
          </xdr:nvSpPr>
          <xdr:spPr>
            <a:xfrm>
              <a:off x="13883799" y="2469705"/>
              <a:ext cx="2375376" cy="5750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𝒅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𝑻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𝑬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𝑻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𝑬</m:t>
                            </m:r>
                          </m:sub>
                        </m:sSub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𝒅𝒓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𝒓</m:t>
                        </m:r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𝒅𝑨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𝑨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800" b="1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C7A0A01-0241-084B-4D6E-47BA492B03D2}"/>
                </a:ext>
              </a:extLst>
            </xdr:cNvPr>
            <xdr:cNvSpPr txBox="1"/>
          </xdr:nvSpPr>
          <xdr:spPr>
            <a:xfrm>
              <a:off x="13883799" y="2469705"/>
              <a:ext cx="2375376" cy="5750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800" b="1" i="0">
                  <a:latin typeface="Cambria Math" panose="02040503050406030204" pitchFamily="18" charset="0"/>
                </a:rPr>
                <a:t>(𝒅𝑻_𝑬)/𝑻_𝑬 =−𝒅𝒓/𝟐𝒓−𝒅𝑨/(𝟒(𝟏−𝑨))</a:t>
              </a:r>
              <a:endParaRPr lang="en-US" sz="1800" b="1"/>
            </a:p>
          </xdr:txBody>
        </xdr:sp>
      </mc:Fallback>
    </mc:AlternateContent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lbedoTimeSeriesDigitizedFromGraphFinnishData" connectionId="1" xr16:uid="{F14093DB-190B-4314-9422-97DA458C5F8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eb.eecs.utk.edu/~dcostine/personal/PowerDeviceLib/DigiTest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8906-F34A-4DB6-99DF-DD2C558FB713}">
  <dimension ref="F77:F78"/>
  <sheetViews>
    <sheetView topLeftCell="A10" zoomScale="40" zoomScaleNormal="40" workbookViewId="0">
      <selection activeCell="F78" sqref="F78"/>
    </sheetView>
  </sheetViews>
  <sheetFormatPr defaultRowHeight="15"/>
  <sheetData>
    <row r="77" spans="6:6">
      <c r="F77" t="s">
        <v>3</v>
      </c>
    </row>
    <row r="78" spans="6:6">
      <c r="F78" s="1" t="s">
        <v>2</v>
      </c>
    </row>
  </sheetData>
  <hyperlinks>
    <hyperlink ref="F78" r:id="rId1" xr:uid="{DF494449-95C3-44E8-9DFE-8E0A44A7D32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AA8B-2C3C-4CDC-B2A9-BA170812CD83}">
  <dimension ref="A1"/>
  <sheetViews>
    <sheetView workbookViewId="0">
      <selection activeCell="F27" sqref="F27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AC68-D7E0-4C4E-AF15-3E7FF941B613}">
  <dimension ref="A1:S88"/>
  <sheetViews>
    <sheetView topLeftCell="G1" workbookViewId="0">
      <pane ySplit="7815" topLeftCell="A74"/>
      <selection activeCell="O20" sqref="O20"/>
      <selection pane="bottomLeft" activeCell="G89" sqref="G89"/>
    </sheetView>
  </sheetViews>
  <sheetFormatPr defaultRowHeight="15"/>
  <cols>
    <col min="1" max="1" width="14.140625" customWidth="1"/>
    <col min="2" max="2" width="13.7109375" customWidth="1"/>
    <col min="3" max="3" width="12" bestFit="1" customWidth="1"/>
    <col min="4" max="5" width="12" customWidth="1"/>
    <col min="6" max="7" width="50.28515625" customWidth="1"/>
    <col min="9" max="9" width="12" bestFit="1" customWidth="1"/>
    <col min="10" max="10" width="13.85546875" bestFit="1" customWidth="1"/>
    <col min="11" max="12" width="11.28515625" customWidth="1"/>
    <col min="13" max="13" width="17.28515625" bestFit="1" customWidth="1"/>
    <col min="15" max="15" width="17.28515625" bestFit="1" customWidth="1"/>
  </cols>
  <sheetData>
    <row r="1" spans="1:19" ht="30">
      <c r="A1" t="s">
        <v>0</v>
      </c>
      <c r="B1" t="s">
        <v>1</v>
      </c>
      <c r="C1" t="s">
        <v>4</v>
      </c>
      <c r="D1" t="s">
        <v>5</v>
      </c>
      <c r="E1" s="4" t="s">
        <v>21</v>
      </c>
      <c r="F1" s="3" t="s">
        <v>20</v>
      </c>
      <c r="G1" s="3" t="s">
        <v>22</v>
      </c>
      <c r="H1" t="s">
        <v>10</v>
      </c>
      <c r="I1" t="s">
        <v>17</v>
      </c>
      <c r="J1" t="s">
        <v>19</v>
      </c>
      <c r="K1" t="s">
        <v>18</v>
      </c>
      <c r="M1" t="s">
        <v>11</v>
      </c>
      <c r="N1" t="s">
        <v>8</v>
      </c>
      <c r="O1" t="s">
        <v>16</v>
      </c>
    </row>
    <row r="2" spans="1:19">
      <c r="A2">
        <v>2.0938738738738598</v>
      </c>
      <c r="B2">
        <v>0.30777083333333299</v>
      </c>
      <c r="C2">
        <f>AVERAGE(B2:B88)</f>
        <v>0.29524425287356304</v>
      </c>
      <c r="D2">
        <f>B2-C$2</f>
        <v>1.2526580459769954E-2</v>
      </c>
      <c r="E2">
        <f>-D2/(4*(1-B2))</f>
        <v>-4.5240005271989453E-3</v>
      </c>
      <c r="F2">
        <f>1-1-0.01672*COS(0.9856*(A2-4)*PI()/180)</f>
        <v>-1.6711012751301411E-2</v>
      </c>
      <c r="G2">
        <f>-F2/2</f>
        <v>8.3555063756507054E-3</v>
      </c>
      <c r="H2">
        <f>-(0.5*F2+D2/(4*(1-C$2)))</f>
        <v>3.9119170502547474E-3</v>
      </c>
      <c r="I2">
        <f>A3-A2</f>
        <v>4.3754954954954899</v>
      </c>
      <c r="J2">
        <f>H2*I2</f>
        <v>1.7116575432141651E-2</v>
      </c>
      <c r="K2">
        <f>SUM(J2:J88)/SUM(I2:I88)</f>
        <v>1.9092186707289017E-4</v>
      </c>
      <c r="M2" t="s">
        <v>12</v>
      </c>
      <c r="N2">
        <v>80</v>
      </c>
      <c r="O2">
        <v>-99</v>
      </c>
      <c r="S2" t="s">
        <v>7</v>
      </c>
    </row>
    <row r="3" spans="1:19" ht="15.75">
      <c r="A3">
        <v>6.4693693693693497</v>
      </c>
      <c r="B3">
        <v>0.30602083333333302</v>
      </c>
      <c r="D3">
        <f t="shared" ref="D3:D66" si="0">B3-C$2</f>
        <v>1.077658045976998E-2</v>
      </c>
      <c r="E3">
        <f t="shared" ref="E3:E66" si="1">-D3/(4*(1-B3))</f>
        <v>-3.8821700194302091E-3</v>
      </c>
      <c r="F3">
        <f t="shared" ref="F3:F66" si="2">1-1-0.01672*COS(0.9856*(A3-4)*PI()/180)</f>
        <v>-1.6704917643148694E-2</v>
      </c>
      <c r="G3">
        <f t="shared" ref="G3:G66" si="3">-F3/2</f>
        <v>8.3524588215743469E-3</v>
      </c>
      <c r="H3">
        <f t="shared" ref="H3:H66" si="4">-(0.5*F3+D3/(4*(1-C$2)))</f>
        <v>4.5296519470968116E-3</v>
      </c>
      <c r="I3">
        <f t="shared" ref="I3:I66" si="5">A4-A3</f>
        <v>5.1047447447447496</v>
      </c>
      <c r="J3">
        <f t="shared" ref="J3:J66" si="6">H3*I3</f>
        <v>2.3122716972465273E-2</v>
      </c>
      <c r="N3">
        <v>80</v>
      </c>
      <c r="O3">
        <v>99</v>
      </c>
      <c r="S3" s="2" t="s">
        <v>6</v>
      </c>
    </row>
    <row r="4" spans="1:19">
      <c r="A4">
        <v>11.574114114114099</v>
      </c>
      <c r="B4">
        <v>0.30427083333333299</v>
      </c>
      <c r="D4">
        <f t="shared" si="0"/>
        <v>9.0265804597699506E-3</v>
      </c>
      <c r="E4">
        <f t="shared" si="1"/>
        <v>-3.2435683640437002E-3</v>
      </c>
      <c r="F4">
        <f t="shared" si="2"/>
        <v>-1.6578286363188293E-2</v>
      </c>
      <c r="G4">
        <f t="shared" si="3"/>
        <v>8.2891431815941465E-3</v>
      </c>
      <c r="H4">
        <f t="shared" si="4"/>
        <v>5.087118758035053E-3</v>
      </c>
      <c r="I4">
        <f t="shared" si="5"/>
        <v>4.3754954954955014</v>
      </c>
      <c r="J4">
        <f t="shared" si="6"/>
        <v>2.2258665210833042E-2</v>
      </c>
      <c r="M4" t="s">
        <v>13</v>
      </c>
      <c r="N4">
        <v>172</v>
      </c>
      <c r="O4">
        <v>99</v>
      </c>
      <c r="S4" t="s">
        <v>9</v>
      </c>
    </row>
    <row r="5" spans="1:19">
      <c r="A5">
        <v>15.949609609609601</v>
      </c>
      <c r="B5">
        <v>0.302958333333333</v>
      </c>
      <c r="D5">
        <f t="shared" si="0"/>
        <v>7.7140804597699564E-3</v>
      </c>
      <c r="E5">
        <f t="shared" si="1"/>
        <v>-2.7667214273787862E-3</v>
      </c>
      <c r="F5">
        <f t="shared" si="2"/>
        <v>-1.6368002086068801E-2</v>
      </c>
      <c r="G5">
        <f t="shared" si="3"/>
        <v>8.1840010430344005E-3</v>
      </c>
      <c r="H5">
        <f t="shared" si="4"/>
        <v>5.4475634576641287E-3</v>
      </c>
      <c r="I5">
        <f t="shared" si="5"/>
        <v>4.3754954954954979</v>
      </c>
      <c r="J5">
        <f t="shared" si="6"/>
        <v>2.3835789370435276E-2</v>
      </c>
      <c r="N5">
        <v>172</v>
      </c>
      <c r="O5">
        <v>-99</v>
      </c>
    </row>
    <row r="6" spans="1:19">
      <c r="A6">
        <v>20.325105105105099</v>
      </c>
      <c r="B6">
        <v>0.30222916666666599</v>
      </c>
      <c r="D6">
        <f t="shared" si="0"/>
        <v>6.9849137931029537E-3</v>
      </c>
      <c r="E6">
        <f t="shared" si="1"/>
        <v>-2.502581599654715E-3</v>
      </c>
      <c r="F6">
        <f t="shared" si="2"/>
        <v>-1.6065034561815125E-2</v>
      </c>
      <c r="G6">
        <f t="shared" si="3"/>
        <v>8.0325172809075623E-3</v>
      </c>
      <c r="H6">
        <f t="shared" si="4"/>
        <v>5.5547390500867563E-3</v>
      </c>
      <c r="I6">
        <f t="shared" si="5"/>
        <v>4.3754954954954002</v>
      </c>
      <c r="J6">
        <f t="shared" si="6"/>
        <v>2.4304735692307001E-2</v>
      </c>
      <c r="M6" t="s">
        <v>14</v>
      </c>
      <c r="N6">
        <v>266</v>
      </c>
      <c r="O6">
        <v>-99</v>
      </c>
    </row>
    <row r="7" spans="1:19">
      <c r="A7">
        <v>24.700600600600499</v>
      </c>
      <c r="B7">
        <v>0.30077083333333299</v>
      </c>
      <c r="D7">
        <f t="shared" si="0"/>
        <v>5.5265804597699475E-3</v>
      </c>
      <c r="E7">
        <f t="shared" si="1"/>
        <v>-1.9759546380609403E-3</v>
      </c>
      <c r="F7">
        <f t="shared" si="2"/>
        <v>-1.5671099333581309E-2</v>
      </c>
      <c r="G7">
        <f t="shared" si="3"/>
        <v>7.8355496667906546E-3</v>
      </c>
      <c r="H7">
        <f t="shared" si="4"/>
        <v>5.8750901450684255E-3</v>
      </c>
      <c r="I7">
        <f t="shared" si="5"/>
        <v>5.1047447447448029</v>
      </c>
      <c r="J7">
        <f t="shared" si="6"/>
        <v>2.9990835542940027E-2</v>
      </c>
      <c r="N7">
        <v>266</v>
      </c>
      <c r="O7">
        <v>99</v>
      </c>
    </row>
    <row r="8" spans="1:19">
      <c r="A8">
        <v>29.805345345345302</v>
      </c>
      <c r="B8">
        <v>0.29945833333333299</v>
      </c>
      <c r="D8">
        <f t="shared" si="0"/>
        <v>4.2140804597699533E-3</v>
      </c>
      <c r="E8">
        <f t="shared" si="1"/>
        <v>-1.5038650305489625E-3</v>
      </c>
      <c r="F8">
        <f t="shared" si="2"/>
        <v>-1.5099539144345047E-2</v>
      </c>
      <c r="G8">
        <f t="shared" si="3"/>
        <v>7.5497695721725233E-3</v>
      </c>
      <c r="H8">
        <f t="shared" si="4"/>
        <v>6.054896888639116E-3</v>
      </c>
      <c r="I8">
        <f t="shared" si="5"/>
        <v>3.6462462462462</v>
      </c>
      <c r="J8">
        <f t="shared" si="6"/>
        <v>2.2077645051608173E-2</v>
      </c>
      <c r="M8" t="s">
        <v>15</v>
      </c>
      <c r="N8">
        <v>356</v>
      </c>
      <c r="O8">
        <v>99</v>
      </c>
    </row>
    <row r="9" spans="1:19">
      <c r="A9">
        <v>33.451591591591502</v>
      </c>
      <c r="B9">
        <v>0.298145833333333</v>
      </c>
      <c r="D9">
        <f t="shared" si="0"/>
        <v>2.901580459769959E-3</v>
      </c>
      <c r="E9">
        <f t="shared" si="1"/>
        <v>-1.0335410821704263E-3</v>
      </c>
      <c r="F9">
        <f t="shared" si="2"/>
        <v>-1.4619750814268565E-2</v>
      </c>
      <c r="G9">
        <f t="shared" si="3"/>
        <v>7.3098754071342824E-3</v>
      </c>
      <c r="H9">
        <f t="shared" si="4"/>
        <v>6.2805895617896968E-3</v>
      </c>
      <c r="I9">
        <f t="shared" si="5"/>
        <v>4.3754954954954997</v>
      </c>
      <c r="J9">
        <f t="shared" si="6"/>
        <v>2.7480691336666873E-2</v>
      </c>
      <c r="N9">
        <v>356</v>
      </c>
      <c r="O9">
        <v>-99</v>
      </c>
    </row>
    <row r="10" spans="1:19">
      <c r="A10">
        <v>37.827087087087001</v>
      </c>
      <c r="B10">
        <v>0.29712499999999997</v>
      </c>
      <c r="D10">
        <f t="shared" si="0"/>
        <v>1.8807471264369324E-3</v>
      </c>
      <c r="E10">
        <f t="shared" si="1"/>
        <v>-6.6894793755537343E-4</v>
      </c>
      <c r="F10">
        <f t="shared" si="2"/>
        <v>-1.3968290747909872E-2</v>
      </c>
      <c r="G10">
        <f t="shared" si="3"/>
        <v>6.9841453739549362E-3</v>
      </c>
      <c r="H10">
        <f t="shared" si="4"/>
        <v>6.3169826249793266E-3</v>
      </c>
      <c r="I10">
        <f t="shared" si="5"/>
        <v>2.9169969969969998</v>
      </c>
      <c r="J10">
        <f t="shared" si="6"/>
        <v>1.8426619347146921E-2</v>
      </c>
    </row>
    <row r="11" spans="1:19">
      <c r="A11">
        <v>40.744084084084001</v>
      </c>
      <c r="B11">
        <v>0.296104166666666</v>
      </c>
      <c r="D11">
        <f t="shared" si="0"/>
        <v>8.5991379310296212E-4</v>
      </c>
      <c r="E11">
        <f t="shared" si="1"/>
        <v>-3.0541230405882545E-4</v>
      </c>
      <c r="F11">
        <f t="shared" si="2"/>
        <v>-1.3489796004559544E-2</v>
      </c>
      <c r="G11">
        <f t="shared" si="3"/>
        <v>6.7448980022797719E-3</v>
      </c>
      <c r="H11">
        <f t="shared" si="4"/>
        <v>6.4398583496734739E-3</v>
      </c>
      <c r="I11">
        <f t="shared" si="5"/>
        <v>3.6462462462462994</v>
      </c>
      <c r="J11">
        <f t="shared" si="6"/>
        <v>2.3481309333854793E-2</v>
      </c>
    </row>
    <row r="12" spans="1:19">
      <c r="A12">
        <v>44.390330330330301</v>
      </c>
      <c r="B12">
        <v>0.29508333333333298</v>
      </c>
      <c r="D12">
        <f t="shared" si="0"/>
        <v>-1.609195402300645E-4</v>
      </c>
      <c r="E12">
        <f t="shared" si="1"/>
        <v>5.7070412659911715E-5</v>
      </c>
      <c r="F12">
        <f t="shared" si="2"/>
        <v>-1.2844073450784803E-2</v>
      </c>
      <c r="G12">
        <f t="shared" si="3"/>
        <v>6.4220367253924014E-3</v>
      </c>
      <c r="H12">
        <f t="shared" si="4"/>
        <v>6.4791201691550794E-3</v>
      </c>
      <c r="I12">
        <f t="shared" si="5"/>
        <v>3.6462462462462</v>
      </c>
      <c r="J12">
        <f t="shared" si="6"/>
        <v>2.3624467595759754E-2</v>
      </c>
    </row>
    <row r="13" spans="1:19">
      <c r="A13">
        <v>48.0365765765765</v>
      </c>
      <c r="B13">
        <v>0.2940625</v>
      </c>
      <c r="D13">
        <f t="shared" si="0"/>
        <v>-1.1817528735630356E-3</v>
      </c>
      <c r="E13">
        <f t="shared" si="1"/>
        <v>4.185047803676089E-4</v>
      </c>
      <c r="F13">
        <f t="shared" si="2"/>
        <v>-1.2147837275016556E-2</v>
      </c>
      <c r="G13">
        <f t="shared" si="3"/>
        <v>6.0739186375082781E-3</v>
      </c>
      <c r="H13">
        <f t="shared" si="4"/>
        <v>6.493125177639913E-3</v>
      </c>
      <c r="I13">
        <f t="shared" si="5"/>
        <v>2.5523723723723961</v>
      </c>
      <c r="J13">
        <f t="shared" si="6"/>
        <v>1.6572873313763722E-2</v>
      </c>
    </row>
    <row r="14" spans="1:19">
      <c r="A14">
        <v>50.588948948948897</v>
      </c>
      <c r="B14">
        <v>0.29304166666666598</v>
      </c>
      <c r="D14">
        <f t="shared" si="0"/>
        <v>-2.2025862068970614E-3</v>
      </c>
      <c r="E14">
        <f t="shared" si="1"/>
        <v>7.7889534044806713E-4</v>
      </c>
      <c r="F14">
        <f t="shared" si="2"/>
        <v>-1.1631874979812998E-2</v>
      </c>
      <c r="G14">
        <f t="shared" si="3"/>
        <v>5.8159374899064992E-3</v>
      </c>
      <c r="H14">
        <f t="shared" si="4"/>
        <v>6.5972671264074648E-3</v>
      </c>
      <c r="I14">
        <f t="shared" si="5"/>
        <v>2.9169969969970069</v>
      </c>
      <c r="J14">
        <f t="shared" si="6"/>
        <v>1.9244208396117648E-2</v>
      </c>
    </row>
    <row r="15" spans="1:19">
      <c r="A15">
        <v>53.505945945945903</v>
      </c>
      <c r="B15">
        <v>0.29202083333333301</v>
      </c>
      <c r="D15">
        <f t="shared" si="0"/>
        <v>-3.2234195402300325E-3</v>
      </c>
      <c r="E15">
        <f t="shared" si="1"/>
        <v>1.1382466080911153E-3</v>
      </c>
      <c r="F15">
        <f t="shared" si="2"/>
        <v>-1.101481143007811E-2</v>
      </c>
      <c r="G15">
        <f t="shared" si="3"/>
        <v>5.5074057150390548E-3</v>
      </c>
      <c r="H15">
        <f t="shared" si="4"/>
        <v>6.6508584479089772E-3</v>
      </c>
      <c r="I15">
        <f t="shared" si="5"/>
        <v>3.2816216216215963</v>
      </c>
      <c r="J15">
        <f t="shared" si="6"/>
        <v>2.1825600885002752E-2</v>
      </c>
    </row>
    <row r="16" spans="1:19">
      <c r="A16">
        <v>56.7875675675675</v>
      </c>
      <c r="B16">
        <v>0.29070833333333301</v>
      </c>
      <c r="D16">
        <f t="shared" si="0"/>
        <v>-4.5359195402300267E-3</v>
      </c>
      <c r="E16">
        <f t="shared" si="1"/>
        <v>1.5987497645174264E-3</v>
      </c>
      <c r="F16">
        <f t="shared" si="2"/>
        <v>-1.0287551763247013E-2</v>
      </c>
      <c r="G16">
        <f t="shared" si="3"/>
        <v>5.1437758816235066E-3</v>
      </c>
      <c r="H16">
        <f t="shared" si="4"/>
        <v>6.7528154526822507E-3</v>
      </c>
      <c r="I16">
        <f t="shared" si="5"/>
        <v>3.2816216216216034</v>
      </c>
      <c r="J16">
        <f t="shared" si="6"/>
        <v>2.2160185196342549E-2</v>
      </c>
    </row>
    <row r="17" spans="1:10">
      <c r="A17">
        <v>60.069189189189103</v>
      </c>
      <c r="B17">
        <v>0.28954166666666598</v>
      </c>
      <c r="D17">
        <f t="shared" si="0"/>
        <v>-5.7025862068970645E-3</v>
      </c>
      <c r="E17">
        <f t="shared" si="1"/>
        <v>2.0066575122504459E-3</v>
      </c>
      <c r="F17">
        <f t="shared" si="2"/>
        <v>-9.5275180672576443E-3</v>
      </c>
      <c r="G17">
        <f t="shared" si="3"/>
        <v>4.7637590336288222E-3</v>
      </c>
      <c r="H17">
        <f t="shared" si="4"/>
        <v>6.7866535719666521E-3</v>
      </c>
      <c r="I17">
        <f t="shared" si="5"/>
        <v>4.7401201201201957</v>
      </c>
      <c r="J17">
        <f t="shared" si="6"/>
        <v>3.2169553144764725E-2</v>
      </c>
    </row>
    <row r="18" spans="1:10">
      <c r="A18">
        <v>64.809309309309299</v>
      </c>
      <c r="B18">
        <v>0.28925000000000001</v>
      </c>
      <c r="D18">
        <f t="shared" si="0"/>
        <v>-5.9942528735630329E-3</v>
      </c>
      <c r="E18">
        <f t="shared" si="1"/>
        <v>2.1084252105392307E-3</v>
      </c>
      <c r="F18">
        <f t="shared" si="2"/>
        <v>-8.3767612154410087E-3</v>
      </c>
      <c r="G18">
        <f t="shared" si="3"/>
        <v>4.1883806077205044E-3</v>
      </c>
      <c r="H18">
        <f t="shared" si="4"/>
        <v>6.3147388878778254E-3</v>
      </c>
      <c r="I18">
        <f t="shared" si="5"/>
        <v>4.7401201201200962</v>
      </c>
      <c r="J18">
        <f t="shared" si="6"/>
        <v>2.993262085573448E-2</v>
      </c>
    </row>
    <row r="19" spans="1:10">
      <c r="A19">
        <v>69.549429429429395</v>
      </c>
      <c r="B19">
        <v>0.28866666666666602</v>
      </c>
      <c r="D19">
        <f t="shared" si="0"/>
        <v>-6.5775862068970237E-3</v>
      </c>
      <c r="E19">
        <f t="shared" si="1"/>
        <v>2.3117102414117914E-3</v>
      </c>
      <c r="F19">
        <f t="shared" si="2"/>
        <v>-7.1703408882079437E-3</v>
      </c>
      <c r="G19">
        <f t="shared" si="3"/>
        <v>3.5851704441039718E-3</v>
      </c>
      <c r="H19">
        <f t="shared" si="4"/>
        <v>5.9184562079010027E-3</v>
      </c>
      <c r="I19">
        <f t="shared" si="5"/>
        <v>4.7401201201201104</v>
      </c>
      <c r="J19">
        <f t="shared" si="6"/>
        <v>2.8054193351121314E-2</v>
      </c>
    </row>
    <row r="20" spans="1:10">
      <c r="A20">
        <v>74.289549549549506</v>
      </c>
      <c r="B20">
        <v>0.28808333333333302</v>
      </c>
      <c r="D20">
        <f t="shared" si="0"/>
        <v>-7.1609195402300152E-3</v>
      </c>
      <c r="E20">
        <f t="shared" si="1"/>
        <v>2.5146621351621254E-3</v>
      </c>
      <c r="F20">
        <f t="shared" si="2"/>
        <v>-5.9162737338189757E-3</v>
      </c>
      <c r="G20">
        <f t="shared" si="3"/>
        <v>2.9581368669094879E-3</v>
      </c>
      <c r="H20">
        <f t="shared" si="4"/>
        <v>5.4983501143458756E-3</v>
      </c>
      <c r="I20">
        <f t="shared" si="5"/>
        <v>2.9169969969969998</v>
      </c>
      <c r="J20">
        <f t="shared" si="6"/>
        <v>1.6038670771985029E-2</v>
      </c>
    </row>
    <row r="21" spans="1:10">
      <c r="A21">
        <v>77.206546546546505</v>
      </c>
      <c r="B21">
        <v>0.28691666666666599</v>
      </c>
      <c r="D21">
        <f t="shared" si="0"/>
        <v>-8.327586206897053E-3</v>
      </c>
      <c r="E21">
        <f t="shared" si="1"/>
        <v>2.9195697815462356E-3</v>
      </c>
      <c r="F21">
        <f t="shared" si="2"/>
        <v>-5.1244570705663234E-3</v>
      </c>
      <c r="G21">
        <f t="shared" si="3"/>
        <v>2.5622285352831617E-3</v>
      </c>
      <c r="H21">
        <f t="shared" si="4"/>
        <v>5.5162967499986348E-3</v>
      </c>
      <c r="I21">
        <f t="shared" si="5"/>
        <v>4.0108708708708889</v>
      </c>
      <c r="J21">
        <f t="shared" si="6"/>
        <v>2.2125153949649277E-2</v>
      </c>
    </row>
    <row r="22" spans="1:10">
      <c r="A22">
        <v>81.217417417417394</v>
      </c>
      <c r="B22">
        <v>0.28677083333333298</v>
      </c>
      <c r="D22">
        <f t="shared" si="0"/>
        <v>-8.4734195402300649E-3</v>
      </c>
      <c r="E22">
        <f t="shared" si="1"/>
        <v>2.9700900973495172E-3</v>
      </c>
      <c r="F22">
        <f t="shared" si="2"/>
        <v>-4.0150586412075239E-3</v>
      </c>
      <c r="G22">
        <f t="shared" si="3"/>
        <v>2.0075293206037619E-3</v>
      </c>
      <c r="H22">
        <f t="shared" si="4"/>
        <v>5.0133294062289901E-3</v>
      </c>
      <c r="I22">
        <f t="shared" si="5"/>
        <v>3.6462462462462071</v>
      </c>
      <c r="J22">
        <f t="shared" si="6"/>
        <v>1.8279833528658182E-2</v>
      </c>
    </row>
    <row r="23" spans="1:10">
      <c r="A23">
        <v>84.863663663663601</v>
      </c>
      <c r="B23">
        <v>0.28677083333333298</v>
      </c>
      <c r="D23">
        <f t="shared" si="0"/>
        <v>-8.4734195402300649E-3</v>
      </c>
      <c r="E23">
        <f t="shared" si="1"/>
        <v>2.9700900973495172E-3</v>
      </c>
      <c r="F23">
        <f t="shared" si="2"/>
        <v>-2.9897950041774392E-3</v>
      </c>
      <c r="G23">
        <f t="shared" si="3"/>
        <v>1.4948975020887196E-3</v>
      </c>
      <c r="H23">
        <f t="shared" si="4"/>
        <v>4.5006975877139484E-3</v>
      </c>
      <c r="I23">
        <f t="shared" si="5"/>
        <v>2.9169969969969998</v>
      </c>
      <c r="J23">
        <f t="shared" si="6"/>
        <v>1.3128521347753228E-2</v>
      </c>
    </row>
    <row r="24" spans="1:10">
      <c r="A24">
        <v>87.780660660660601</v>
      </c>
      <c r="B24">
        <v>0.28647916666666601</v>
      </c>
      <c r="D24">
        <f t="shared" si="0"/>
        <v>-8.7650862068970326E-3</v>
      </c>
      <c r="E24">
        <f t="shared" si="1"/>
        <v>3.071068775227431E-3</v>
      </c>
      <c r="F24">
        <f t="shared" si="2"/>
        <v>-2.160922839826235E-3</v>
      </c>
      <c r="G24">
        <f t="shared" si="3"/>
        <v>1.0804614199131175E-3</v>
      </c>
      <c r="H24">
        <f t="shared" si="4"/>
        <v>4.1897252473581913E-3</v>
      </c>
      <c r="I24">
        <f t="shared" si="5"/>
        <v>6.1986186186185961</v>
      </c>
      <c r="J24">
        <f t="shared" si="6"/>
        <v>2.5970508925170888E-2</v>
      </c>
    </row>
    <row r="25" spans="1:10">
      <c r="A25">
        <v>93.979279279279197</v>
      </c>
      <c r="B25">
        <v>0.28618749999999998</v>
      </c>
      <c r="D25">
        <f t="shared" si="0"/>
        <v>-9.0567528735630565E-3</v>
      </c>
      <c r="E25">
        <f t="shared" si="1"/>
        <v>3.1719649325148611E-3</v>
      </c>
      <c r="F25">
        <f t="shared" si="2"/>
        <v>-3.8412332053926049E-4</v>
      </c>
      <c r="G25">
        <f t="shared" si="3"/>
        <v>1.9206166026963025E-4</v>
      </c>
      <c r="H25">
        <f t="shared" si="4"/>
        <v>3.4047892295342146E-3</v>
      </c>
      <c r="I25">
        <f t="shared" si="5"/>
        <v>4.0108708708709031</v>
      </c>
      <c r="J25">
        <f t="shared" si="6"/>
        <v>1.3656169942193767E-2</v>
      </c>
    </row>
    <row r="26" spans="1:10">
      <c r="A26">
        <v>97.9901501501501</v>
      </c>
      <c r="B26">
        <v>0.286333333333333</v>
      </c>
      <c r="D26">
        <f t="shared" si="0"/>
        <v>-8.9109195402300445E-3</v>
      </c>
      <c r="E26">
        <f t="shared" si="1"/>
        <v>3.1215271626214526E-3</v>
      </c>
      <c r="F26">
        <f t="shared" si="2"/>
        <v>7.6916540383199132E-4</v>
      </c>
      <c r="G26">
        <f t="shared" si="3"/>
        <v>-3.8458270191599566E-4</v>
      </c>
      <c r="H26">
        <f t="shared" si="4"/>
        <v>2.776412996438834E-3</v>
      </c>
      <c r="I26">
        <f t="shared" si="5"/>
        <v>3.2816216216209</v>
      </c>
      <c r="J26">
        <f t="shared" si="6"/>
        <v>9.1111369196629488E-3</v>
      </c>
    </row>
    <row r="27" spans="1:10">
      <c r="A27">
        <v>101.271771771771</v>
      </c>
      <c r="B27">
        <v>0.2870625</v>
      </c>
      <c r="D27">
        <f t="shared" si="0"/>
        <v>-8.1817528735630418E-3</v>
      </c>
      <c r="E27">
        <f t="shared" si="1"/>
        <v>2.8690287976025396E-3</v>
      </c>
      <c r="F27">
        <f t="shared" si="2"/>
        <v>1.7102899832569045E-3</v>
      </c>
      <c r="G27">
        <f t="shared" si="3"/>
        <v>-8.5514499162845227E-4</v>
      </c>
      <c r="H27">
        <f t="shared" si="4"/>
        <v>2.0471913521769112E-3</v>
      </c>
      <c r="I27">
        <f t="shared" si="5"/>
        <v>4.7401201201199967</v>
      </c>
      <c r="J27">
        <f t="shared" si="6"/>
        <v>9.7039329181894396E-3</v>
      </c>
    </row>
    <row r="28" spans="1:10">
      <c r="A28">
        <v>106.011891891891</v>
      </c>
      <c r="B28">
        <v>0.28764583333333299</v>
      </c>
      <c r="D28">
        <f t="shared" si="0"/>
        <v>-7.5984195402300503E-3</v>
      </c>
      <c r="E28">
        <f t="shared" si="1"/>
        <v>2.6666579265569139E-3</v>
      </c>
      <c r="F28">
        <f t="shared" si="2"/>
        <v>3.0592924597716118E-3</v>
      </c>
      <c r="G28">
        <f t="shared" si="3"/>
        <v>-1.5296462298858059E-3</v>
      </c>
      <c r="H28">
        <f t="shared" si="4"/>
        <v>1.1657626302802018E-3</v>
      </c>
      <c r="I28">
        <f t="shared" si="5"/>
        <v>4.375495495495997</v>
      </c>
      <c r="J28">
        <f t="shared" si="6"/>
        <v>5.1007891376085883E-3</v>
      </c>
    </row>
    <row r="29" spans="1:10">
      <c r="A29">
        <v>110.38738738738699</v>
      </c>
      <c r="B29">
        <v>0.28837499999999999</v>
      </c>
      <c r="D29">
        <f t="shared" si="0"/>
        <v>-6.8692528735630476E-3</v>
      </c>
      <c r="E29">
        <f t="shared" si="1"/>
        <v>2.4132277792246787E-3</v>
      </c>
      <c r="F29">
        <f t="shared" si="2"/>
        <v>4.2866840314298897E-3</v>
      </c>
      <c r="G29">
        <f t="shared" si="3"/>
        <v>-2.1433420157149449E-3</v>
      </c>
      <c r="H29">
        <f t="shared" si="4"/>
        <v>2.9340748990159702E-4</v>
      </c>
      <c r="I29">
        <f t="shared" si="5"/>
        <v>3.6462462462460081</v>
      </c>
      <c r="J29">
        <f t="shared" si="6"/>
        <v>1.0698359586741616E-3</v>
      </c>
    </row>
    <row r="30" spans="1:10">
      <c r="A30">
        <v>114.033633633633</v>
      </c>
      <c r="B30">
        <v>0.28954166666666598</v>
      </c>
      <c r="D30">
        <f t="shared" si="0"/>
        <v>-5.7025862068970645E-3</v>
      </c>
      <c r="E30">
        <f t="shared" si="1"/>
        <v>2.0066575122504459E-3</v>
      </c>
      <c r="F30">
        <f t="shared" si="2"/>
        <v>5.2912594028287603E-3</v>
      </c>
      <c r="G30">
        <f t="shared" si="3"/>
        <v>-2.6456297014143802E-3</v>
      </c>
      <c r="H30">
        <f t="shared" si="4"/>
        <v>-6.2273516307655022E-4</v>
      </c>
      <c r="I30">
        <f t="shared" si="5"/>
        <v>3.2816216216219942</v>
      </c>
      <c r="J30">
        <f t="shared" si="6"/>
        <v>-2.0435811756963056E-3</v>
      </c>
    </row>
    <row r="31" spans="1:10">
      <c r="A31">
        <v>117.315255255255</v>
      </c>
      <c r="B31">
        <v>0.29012500000000002</v>
      </c>
      <c r="D31">
        <f t="shared" si="0"/>
        <v>-5.1192528735630183E-3</v>
      </c>
      <c r="E31">
        <f t="shared" si="1"/>
        <v>1.8028712356270534E-3</v>
      </c>
      <c r="F31">
        <f t="shared" si="2"/>
        <v>6.1776959633830109E-3</v>
      </c>
      <c r="G31">
        <f t="shared" si="3"/>
        <v>-3.0888479816915055E-3</v>
      </c>
      <c r="H31">
        <f t="shared" si="4"/>
        <v>-1.2728809269934055E-3</v>
      </c>
      <c r="I31">
        <f t="shared" si="5"/>
        <v>4.7401201201199967</v>
      </c>
      <c r="J31">
        <f t="shared" si="6"/>
        <v>-6.0336084925584343E-3</v>
      </c>
    </row>
    <row r="32" spans="1:10">
      <c r="A32">
        <v>122.05537537537499</v>
      </c>
      <c r="B32">
        <v>0.29231249999999998</v>
      </c>
      <c r="D32">
        <f t="shared" si="0"/>
        <v>-2.9317528735630649E-3</v>
      </c>
      <c r="E32">
        <f t="shared" si="1"/>
        <v>1.0356806053388908E-3</v>
      </c>
      <c r="F32">
        <f t="shared" si="2"/>
        <v>7.42263437953834E-3</v>
      </c>
      <c r="G32">
        <f t="shared" si="3"/>
        <v>-3.71131718976917E-3</v>
      </c>
      <c r="H32">
        <f t="shared" si="4"/>
        <v>-2.671328198719093E-3</v>
      </c>
      <c r="I32">
        <f t="shared" si="5"/>
        <v>4.3754954954950023</v>
      </c>
      <c r="J32">
        <f t="shared" si="6"/>
        <v>-1.1688384500484169E-2</v>
      </c>
    </row>
    <row r="33" spans="1:10">
      <c r="A33">
        <v>126.43087087087</v>
      </c>
      <c r="B33">
        <v>0.29362500000000002</v>
      </c>
      <c r="D33">
        <f t="shared" si="0"/>
        <v>-1.6192528735630152E-3</v>
      </c>
      <c r="E33">
        <f t="shared" si="1"/>
        <v>5.7308542684941257E-4</v>
      </c>
      <c r="F33">
        <f t="shared" si="2"/>
        <v>8.5282132240790381E-3</v>
      </c>
      <c r="G33">
        <f t="shared" si="3"/>
        <v>-4.264106612039519E-3</v>
      </c>
      <c r="H33">
        <f t="shared" si="4"/>
        <v>-3.6897044591782838E-3</v>
      </c>
      <c r="I33">
        <f t="shared" si="5"/>
        <v>2.9169969969969998</v>
      </c>
      <c r="J33">
        <f t="shared" si="6"/>
        <v>-1.0762856827229493E-2</v>
      </c>
    </row>
    <row r="34" spans="1:10">
      <c r="A34">
        <v>129.347867867867</v>
      </c>
      <c r="B34">
        <v>0.29479166666666601</v>
      </c>
      <c r="D34">
        <f t="shared" si="0"/>
        <v>-4.5258620689703211E-4</v>
      </c>
      <c r="E34">
        <f t="shared" si="1"/>
        <v>1.6044415015552084E-4</v>
      </c>
      <c r="F34">
        <f t="shared" si="2"/>
        <v>9.2388131777298467E-3</v>
      </c>
      <c r="G34">
        <f t="shared" si="3"/>
        <v>-4.6194065888649233E-3</v>
      </c>
      <c r="H34">
        <f t="shared" si="4"/>
        <v>-4.4588594032823996E-3</v>
      </c>
      <c r="I34">
        <f t="shared" si="5"/>
        <v>3.2816216216220084</v>
      </c>
      <c r="J34">
        <f t="shared" si="6"/>
        <v>-1.4632289425584128E-2</v>
      </c>
    </row>
    <row r="35" spans="1:10">
      <c r="A35">
        <v>132.629489489489</v>
      </c>
      <c r="B35">
        <v>0.296833333333333</v>
      </c>
      <c r="D35">
        <f t="shared" si="0"/>
        <v>1.5890804597699648E-3</v>
      </c>
      <c r="E35">
        <f t="shared" si="1"/>
        <v>-5.6497290582008686E-4</v>
      </c>
      <c r="F35">
        <f t="shared" si="2"/>
        <v>1.0010351934924345E-2</v>
      </c>
      <c r="G35">
        <f t="shared" si="3"/>
        <v>-5.0051759674621726E-3</v>
      </c>
      <c r="H35">
        <f t="shared" si="4"/>
        <v>-5.5688749746179364E-3</v>
      </c>
      <c r="I35">
        <f t="shared" si="5"/>
        <v>2.5523723723719911</v>
      </c>
      <c r="J35">
        <f t="shared" si="6"/>
        <v>-1.4213842630408594E-2</v>
      </c>
    </row>
    <row r="36" spans="1:10">
      <c r="A36">
        <v>135.18186186186099</v>
      </c>
      <c r="B36">
        <v>0.29945833333333299</v>
      </c>
      <c r="D36">
        <f t="shared" si="0"/>
        <v>4.2140804597699533E-3</v>
      </c>
      <c r="E36">
        <f t="shared" si="1"/>
        <v>-1.5038650305489625E-3</v>
      </c>
      <c r="F36">
        <f t="shared" si="2"/>
        <v>1.0588511916090126E-2</v>
      </c>
      <c r="G36">
        <f t="shared" si="3"/>
        <v>-5.2942559580450629E-3</v>
      </c>
      <c r="H36">
        <f t="shared" si="4"/>
        <v>-6.7891286415784702E-3</v>
      </c>
      <c r="I36">
        <f t="shared" si="5"/>
        <v>5.4693693693700141</v>
      </c>
      <c r="J36">
        <f t="shared" si="6"/>
        <v>-3.7132252236961941E-2</v>
      </c>
    </row>
    <row r="37" spans="1:10">
      <c r="A37">
        <v>140.65123123123101</v>
      </c>
      <c r="B37">
        <v>0.30077083333333299</v>
      </c>
      <c r="D37">
        <f t="shared" si="0"/>
        <v>5.5265804597699475E-3</v>
      </c>
      <c r="E37">
        <f t="shared" si="1"/>
        <v>-1.9759546380609403E-3</v>
      </c>
      <c r="F37">
        <f t="shared" si="2"/>
        <v>1.1757326786011713E-2</v>
      </c>
      <c r="G37">
        <f t="shared" si="3"/>
        <v>-5.8786633930058563E-3</v>
      </c>
      <c r="H37">
        <f t="shared" si="4"/>
        <v>-7.8391229147280854E-3</v>
      </c>
      <c r="I37">
        <f t="shared" si="5"/>
        <v>2.1877477477479772</v>
      </c>
      <c r="J37">
        <f t="shared" si="6"/>
        <v>-1.7150023501015927E-2</v>
      </c>
    </row>
    <row r="38" spans="1:10">
      <c r="A38">
        <v>142.83897897897899</v>
      </c>
      <c r="B38">
        <v>0.30193750000000003</v>
      </c>
      <c r="D38">
        <f t="shared" si="0"/>
        <v>6.6932471264369853E-3</v>
      </c>
      <c r="E38">
        <f t="shared" si="1"/>
        <v>-2.3970801777910234E-3</v>
      </c>
      <c r="F38">
        <f t="shared" si="2"/>
        <v>1.2196282687539925E-2</v>
      </c>
      <c r="G38">
        <f t="shared" si="3"/>
        <v>-6.0981413437699626E-3</v>
      </c>
      <c r="H38">
        <f t="shared" si="4"/>
        <v>-8.4724558327712775E-3</v>
      </c>
      <c r="I38">
        <f t="shared" si="5"/>
        <v>1.4584984984980167</v>
      </c>
      <c r="J38">
        <f t="shared" si="6"/>
        <v>-1.2357064110687672E-2</v>
      </c>
    </row>
    <row r="39" spans="1:10">
      <c r="A39">
        <v>144.297477477477</v>
      </c>
      <c r="B39">
        <v>0.30354166666666599</v>
      </c>
      <c r="D39">
        <f t="shared" si="0"/>
        <v>8.2974137931029479E-3</v>
      </c>
      <c r="E39">
        <f t="shared" si="1"/>
        <v>-2.9784315141260925E-3</v>
      </c>
      <c r="F39">
        <f t="shared" si="2"/>
        <v>1.2479362122626524E-2</v>
      </c>
      <c r="G39">
        <f t="shared" si="3"/>
        <v>-6.2396810613132622E-3</v>
      </c>
      <c r="H39">
        <f t="shared" si="4"/>
        <v>-9.1830461303228899E-3</v>
      </c>
      <c r="I39">
        <f t="shared" si="5"/>
        <v>2.1877477477480056</v>
      </c>
      <c r="J39">
        <f t="shared" si="6"/>
        <v>-2.0090188489079942E-2</v>
      </c>
    </row>
    <row r="40" spans="1:10">
      <c r="A40">
        <v>146.48522522522501</v>
      </c>
      <c r="B40">
        <v>0.304416666666666</v>
      </c>
      <c r="D40">
        <f t="shared" si="0"/>
        <v>9.1724137931029626E-3</v>
      </c>
      <c r="E40">
        <f t="shared" si="1"/>
        <v>-3.2966624391169118E-3</v>
      </c>
      <c r="F40">
        <f t="shared" si="2"/>
        <v>1.2889199106346508E-2</v>
      </c>
      <c r="G40">
        <f t="shared" si="3"/>
        <v>-6.4445995531732542E-3</v>
      </c>
      <c r="H40">
        <f t="shared" si="4"/>
        <v>-9.6983558476421029E-3</v>
      </c>
      <c r="I40">
        <f t="shared" si="5"/>
        <v>1.4584984984979883</v>
      </c>
      <c r="J40">
        <f t="shared" si="6"/>
        <v>-1.4145037441685191E-2</v>
      </c>
    </row>
    <row r="41" spans="1:10">
      <c r="A41">
        <v>147.943723723723</v>
      </c>
      <c r="B41">
        <v>0.30499999999999999</v>
      </c>
      <c r="D41">
        <f t="shared" si="0"/>
        <v>9.7557471264369533E-3</v>
      </c>
      <c r="E41">
        <f t="shared" si="1"/>
        <v>-3.5092615562722852E-3</v>
      </c>
      <c r="F41">
        <f t="shared" si="2"/>
        <v>1.3152318186734999E-2</v>
      </c>
      <c r="G41">
        <f t="shared" si="3"/>
        <v>-6.5761590933674993E-3</v>
      </c>
      <c r="H41">
        <f t="shared" si="4"/>
        <v>-1.0036842871476059E-2</v>
      </c>
      <c r="I41">
        <f t="shared" si="5"/>
        <v>2.5523723723730143</v>
      </c>
      <c r="J41">
        <f t="shared" si="6"/>
        <v>-2.5617760451004525E-2</v>
      </c>
    </row>
    <row r="42" spans="1:10">
      <c r="A42">
        <v>150.49609609609601</v>
      </c>
      <c r="B42">
        <v>0.3036875</v>
      </c>
      <c r="D42">
        <f t="shared" si="0"/>
        <v>8.4432471264369591E-3</v>
      </c>
      <c r="E42">
        <f t="shared" si="1"/>
        <v>-3.0314144606182424E-3</v>
      </c>
      <c r="F42">
        <f t="shared" si="2"/>
        <v>1.359275993007197E-2</v>
      </c>
      <c r="G42">
        <f t="shared" si="3"/>
        <v>-6.7963799650359851E-3</v>
      </c>
      <c r="H42">
        <f t="shared" si="4"/>
        <v>-9.7914769049557218E-3</v>
      </c>
      <c r="I42">
        <f t="shared" si="5"/>
        <v>4.3754954954949881</v>
      </c>
      <c r="J42">
        <f t="shared" si="6"/>
        <v>-4.2842563091876971E-2</v>
      </c>
    </row>
    <row r="43" spans="1:10">
      <c r="A43">
        <v>154.871591591591</v>
      </c>
      <c r="B43">
        <v>0.30310416666666601</v>
      </c>
      <c r="D43">
        <f t="shared" si="0"/>
        <v>7.8599137931029683E-3</v>
      </c>
      <c r="E43">
        <f t="shared" si="1"/>
        <v>-2.8196157220183415E-3</v>
      </c>
      <c r="F43">
        <f t="shared" si="2"/>
        <v>1.4286406198447617E-2</v>
      </c>
      <c r="G43">
        <f t="shared" si="3"/>
        <v>-7.1432030992238087E-3</v>
      </c>
      <c r="H43">
        <f t="shared" si="4"/>
        <v>-9.9313725555038364E-3</v>
      </c>
      <c r="I43">
        <f t="shared" si="5"/>
        <v>6.1986186186190082</v>
      </c>
      <c r="J43">
        <f t="shared" si="6"/>
        <v>-6.1560790830987921E-2</v>
      </c>
    </row>
    <row r="44" spans="1:10">
      <c r="A44">
        <v>161.07021021021001</v>
      </c>
      <c r="B44">
        <v>0.30252083333333302</v>
      </c>
      <c r="D44">
        <f t="shared" si="0"/>
        <v>7.2765804597699768E-3</v>
      </c>
      <c r="E44">
        <f t="shared" si="1"/>
        <v>-2.6081712571235606E-3</v>
      </c>
      <c r="F44">
        <f t="shared" si="2"/>
        <v>1.5129751757456721E-2</v>
      </c>
      <c r="G44">
        <f t="shared" si="3"/>
        <v>-7.5648758787283605E-3</v>
      </c>
      <c r="H44">
        <f t="shared" si="4"/>
        <v>-1.0146117851369032E-2</v>
      </c>
      <c r="I44">
        <f t="shared" si="5"/>
        <v>4.7401201201199967</v>
      </c>
      <c r="J44">
        <f t="shared" si="6"/>
        <v>-4.8093817368383023E-2</v>
      </c>
    </row>
    <row r="45" spans="1:10">
      <c r="A45">
        <v>165.81033033033</v>
      </c>
      <c r="B45">
        <v>0.30135416666666598</v>
      </c>
      <c r="D45">
        <f t="shared" si="0"/>
        <v>6.109913793102939E-3</v>
      </c>
      <c r="E45">
        <f t="shared" si="1"/>
        <v>-2.1863415988440491E-3</v>
      </c>
      <c r="F45">
        <f t="shared" si="2"/>
        <v>1.5659140863305561E-2</v>
      </c>
      <c r="G45">
        <f t="shared" si="3"/>
        <v>-7.8295704316527805E-3</v>
      </c>
      <c r="H45">
        <f t="shared" si="4"/>
        <v>-9.9969574370143664E-3</v>
      </c>
      <c r="I45">
        <f t="shared" si="5"/>
        <v>4.0108708708710026</v>
      </c>
      <c r="J45">
        <f t="shared" si="6"/>
        <v>-4.0096505381458161E-2</v>
      </c>
    </row>
    <row r="46" spans="1:10">
      <c r="A46">
        <v>169.82120120120101</v>
      </c>
      <c r="B46">
        <v>0.29989583333333297</v>
      </c>
      <c r="D46">
        <f t="shared" si="0"/>
        <v>4.6515804597699328E-3</v>
      </c>
      <c r="E46">
        <f t="shared" si="1"/>
        <v>-1.6610315583168924E-3</v>
      </c>
      <c r="F46">
        <f t="shared" si="2"/>
        <v>1.6025933252360777E-2</v>
      </c>
      <c r="G46">
        <f t="shared" si="3"/>
        <v>-8.0129666261803886E-3</v>
      </c>
      <c r="H46">
        <f t="shared" si="4"/>
        <v>-9.6630349224433969E-3</v>
      </c>
      <c r="I46">
        <f t="shared" si="5"/>
        <v>4.7401201201199967</v>
      </c>
      <c r="J46">
        <f t="shared" si="6"/>
        <v>-4.580394625729612E-2</v>
      </c>
    </row>
    <row r="47" spans="1:10">
      <c r="A47">
        <v>174.561321321321</v>
      </c>
      <c r="B47">
        <v>0.29843750000000002</v>
      </c>
      <c r="D47">
        <f t="shared" si="0"/>
        <v>3.1932471264369822E-3</v>
      </c>
      <c r="E47">
        <f t="shared" si="1"/>
        <v>-1.137905434810506E-3</v>
      </c>
      <c r="F47">
        <f t="shared" si="2"/>
        <v>1.6360985373268036E-2</v>
      </c>
      <c r="G47">
        <f t="shared" si="3"/>
        <v>-8.180492686634018E-3</v>
      </c>
      <c r="H47">
        <f t="shared" si="4"/>
        <v>-9.3132422737984694E-3</v>
      </c>
      <c r="I47">
        <f t="shared" si="5"/>
        <v>4.0108708708710026</v>
      </c>
      <c r="J47">
        <f t="shared" si="6"/>
        <v>-3.7354212149342703E-2</v>
      </c>
    </row>
    <row r="48" spans="1:10">
      <c r="A48">
        <v>178.57219219219201</v>
      </c>
      <c r="B48">
        <v>0.29712499999999997</v>
      </c>
      <c r="D48">
        <f t="shared" si="0"/>
        <v>1.8807471264369324E-3</v>
      </c>
      <c r="E48">
        <f t="shared" si="1"/>
        <v>-6.6894793755537343E-4</v>
      </c>
      <c r="F48">
        <f t="shared" si="2"/>
        <v>1.6559643418367631E-2</v>
      </c>
      <c r="G48">
        <f t="shared" si="3"/>
        <v>-8.2798217091838155E-3</v>
      </c>
      <c r="H48">
        <f t="shared" si="4"/>
        <v>-8.9469844581594252E-3</v>
      </c>
      <c r="I48">
        <f t="shared" si="5"/>
        <v>4.0108708708710026</v>
      </c>
      <c r="J48">
        <f t="shared" si="6"/>
        <v>-3.5885199345367221E-2</v>
      </c>
    </row>
    <row r="49" spans="1:10">
      <c r="A49">
        <v>182.58306306306301</v>
      </c>
      <c r="B49">
        <v>0.29625000000000001</v>
      </c>
      <c r="D49">
        <f t="shared" si="0"/>
        <v>1.0057471264369733E-3</v>
      </c>
      <c r="E49">
        <f t="shared" si="1"/>
        <v>-3.572813948266335E-4</v>
      </c>
      <c r="F49">
        <f t="shared" si="2"/>
        <v>1.6679504010710854E-2</v>
      </c>
      <c r="G49">
        <f t="shared" si="3"/>
        <v>-8.3397520053554268E-3</v>
      </c>
      <c r="H49">
        <f t="shared" si="4"/>
        <v>-8.6965235288718346E-3</v>
      </c>
      <c r="I49">
        <f t="shared" si="5"/>
        <v>4.0108708708699794</v>
      </c>
      <c r="J49">
        <f t="shared" si="6"/>
        <v>-3.4880632899787441E-2</v>
      </c>
    </row>
    <row r="50" spans="1:10">
      <c r="A50">
        <v>186.59393393393299</v>
      </c>
      <c r="B50">
        <v>0.29449999999999998</v>
      </c>
      <c r="D50">
        <f t="shared" si="0"/>
        <v>-7.4425287356305603E-4</v>
      </c>
      <c r="E50">
        <f t="shared" si="1"/>
        <v>2.6373241444473989E-4</v>
      </c>
      <c r="F50">
        <f t="shared" si="2"/>
        <v>1.6719996805325658E-2</v>
      </c>
      <c r="G50">
        <f t="shared" si="3"/>
        <v>-8.3599984026628289E-3</v>
      </c>
      <c r="H50">
        <f t="shared" si="4"/>
        <v>-8.0959874752607949E-3</v>
      </c>
      <c r="I50">
        <f t="shared" si="5"/>
        <v>4.7401201201210199</v>
      </c>
      <c r="J50">
        <f t="shared" si="6"/>
        <v>-3.8375953123731474E-2</v>
      </c>
    </row>
    <row r="51" spans="1:10">
      <c r="A51">
        <v>191.33405405405401</v>
      </c>
      <c r="B51">
        <v>0.29318749999999999</v>
      </c>
      <c r="D51">
        <f t="shared" si="0"/>
        <v>-2.0567528735630503E-3</v>
      </c>
      <c r="E51">
        <f t="shared" si="1"/>
        <v>7.274747098993899E-4</v>
      </c>
      <c r="F51">
        <f t="shared" si="2"/>
        <v>1.6665286564233498E-2</v>
      </c>
      <c r="G51">
        <f t="shared" si="3"/>
        <v>-8.3326432821167491E-3</v>
      </c>
      <c r="H51">
        <f t="shared" si="4"/>
        <v>-7.6030455165258934E-3</v>
      </c>
      <c r="I51">
        <f t="shared" si="5"/>
        <v>4.0108708708699794</v>
      </c>
      <c r="J51">
        <f t="shared" si="6"/>
        <v>-3.0494833792132303E-2</v>
      </c>
    </row>
    <row r="52" spans="1:10">
      <c r="A52">
        <v>195.34492492492399</v>
      </c>
      <c r="B52">
        <v>0.29245833333333299</v>
      </c>
      <c r="D52">
        <f t="shared" si="0"/>
        <v>-2.7859195402300529E-3</v>
      </c>
      <c r="E52">
        <f t="shared" si="1"/>
        <v>9.8436589372712514E-4</v>
      </c>
      <c r="F52">
        <f t="shared" si="2"/>
        <v>1.6532462076583914E-2</v>
      </c>
      <c r="G52">
        <f t="shared" si="3"/>
        <v>-8.266231038291957E-3</v>
      </c>
      <c r="H52">
        <f t="shared" si="4"/>
        <v>-7.2779739181516355E-3</v>
      </c>
      <c r="I52">
        <f t="shared" si="5"/>
        <v>4.7401201201210199</v>
      </c>
      <c r="J52">
        <f t="shared" si="6"/>
        <v>-3.4498470603146578E-2</v>
      </c>
    </row>
    <row r="53" spans="1:10">
      <c r="A53">
        <v>200.08504504504501</v>
      </c>
      <c r="B53">
        <v>0.29114583333333299</v>
      </c>
      <c r="D53">
        <f t="shared" si="0"/>
        <v>-4.0984195402300472E-3</v>
      </c>
      <c r="E53">
        <f t="shared" si="1"/>
        <v>1.4454381919988403E-3</v>
      </c>
      <c r="F53">
        <f t="shared" si="2"/>
        <v>1.6274137024487843E-2</v>
      </c>
      <c r="G53">
        <f t="shared" si="3"/>
        <v>-8.1370685122439217E-3</v>
      </c>
      <c r="H53">
        <f t="shared" si="4"/>
        <v>-6.6832245539147784E-3</v>
      </c>
      <c r="I53">
        <f t="shared" si="5"/>
        <v>6.5632432432429937</v>
      </c>
      <c r="J53">
        <f t="shared" si="6"/>
        <v>-4.3863628396556838E-2</v>
      </c>
    </row>
    <row r="54" spans="1:10">
      <c r="A54">
        <v>206.648288288288</v>
      </c>
      <c r="B54">
        <v>0.29070833333333301</v>
      </c>
      <c r="D54">
        <f t="shared" si="0"/>
        <v>-4.5359195402300267E-3</v>
      </c>
      <c r="E54">
        <f t="shared" si="1"/>
        <v>1.5987497645174264E-3</v>
      </c>
      <c r="F54">
        <f t="shared" si="2"/>
        <v>1.5738419160459104E-2</v>
      </c>
      <c r="G54">
        <f t="shared" si="3"/>
        <v>-7.8692095802295522E-3</v>
      </c>
      <c r="H54">
        <f t="shared" si="4"/>
        <v>-6.260170009170808E-3</v>
      </c>
      <c r="I54">
        <f t="shared" si="5"/>
        <v>4.0108708708710026</v>
      </c>
      <c r="J54">
        <f t="shared" si="6"/>
        <v>-2.5108733536483453E-2</v>
      </c>
    </row>
    <row r="55" spans="1:10">
      <c r="A55">
        <v>210.659159159159</v>
      </c>
      <c r="B55">
        <v>0.29012500000000002</v>
      </c>
      <c r="D55">
        <f t="shared" si="0"/>
        <v>-5.1192528735630183E-3</v>
      </c>
      <c r="E55">
        <f t="shared" si="1"/>
        <v>1.8028712356270534E-3</v>
      </c>
      <c r="F55">
        <f t="shared" si="2"/>
        <v>1.5311840590665954E-2</v>
      </c>
      <c r="G55">
        <f t="shared" si="3"/>
        <v>-7.6559202953329769E-3</v>
      </c>
      <c r="H55">
        <f t="shared" si="4"/>
        <v>-5.8399532406348768E-3</v>
      </c>
      <c r="I55">
        <f t="shared" si="5"/>
        <v>6.198618618617985</v>
      </c>
      <c r="J55">
        <f t="shared" si="6"/>
        <v>-3.6199642889257783E-2</v>
      </c>
    </row>
    <row r="56" spans="1:10">
      <c r="A56">
        <v>216.85777777777699</v>
      </c>
      <c r="B56">
        <v>0.28895833333333298</v>
      </c>
      <c r="D56">
        <f t="shared" si="0"/>
        <v>-6.2859195402300561E-3</v>
      </c>
      <c r="E56">
        <f t="shared" si="1"/>
        <v>2.2101094193601122E-3</v>
      </c>
      <c r="F56">
        <f t="shared" si="2"/>
        <v>1.4510107717570983E-2</v>
      </c>
      <c r="G56">
        <f t="shared" si="3"/>
        <v>-7.2550538587854915E-3</v>
      </c>
      <c r="H56">
        <f t="shared" si="4"/>
        <v>-5.0252318368083056E-3</v>
      </c>
      <c r="I56">
        <f t="shared" si="5"/>
        <v>3.2816216216220084</v>
      </c>
      <c r="J56">
        <f t="shared" si="6"/>
        <v>-1.6490909449333416E-2</v>
      </c>
    </row>
    <row r="57" spans="1:10">
      <c r="A57">
        <v>220.139399399399</v>
      </c>
      <c r="B57">
        <v>0.28822916666666598</v>
      </c>
      <c r="D57">
        <f t="shared" si="0"/>
        <v>-7.0150862068970588E-3</v>
      </c>
      <c r="E57">
        <f t="shared" si="1"/>
        <v>2.4639553485369418E-3</v>
      </c>
      <c r="F57">
        <f t="shared" si="2"/>
        <v>1.4018280330756036E-2</v>
      </c>
      <c r="G57">
        <f t="shared" si="3"/>
        <v>-7.0091401653780182E-3</v>
      </c>
      <c r="H57">
        <f t="shared" si="4"/>
        <v>-4.5206587888513665E-3</v>
      </c>
      <c r="I57">
        <f t="shared" si="5"/>
        <v>4.7401201201199967</v>
      </c>
      <c r="J57">
        <f t="shared" si="6"/>
        <v>-2.1428465681231659E-2</v>
      </c>
    </row>
    <row r="58" spans="1:10">
      <c r="A58">
        <v>224.87951951951899</v>
      </c>
      <c r="B58">
        <v>0.28735416666666602</v>
      </c>
      <c r="D58">
        <f t="shared" si="0"/>
        <v>-7.8900862068970179E-3</v>
      </c>
      <c r="E58">
        <f t="shared" si="1"/>
        <v>2.7678847745421734E-3</v>
      </c>
      <c r="F58">
        <f t="shared" si="2"/>
        <v>1.3229461900036252E-2</v>
      </c>
      <c r="G58">
        <f t="shared" si="3"/>
        <v>-6.6147309500181259E-3</v>
      </c>
      <c r="H58">
        <f t="shared" si="4"/>
        <v>-3.8158583480322728E-3</v>
      </c>
      <c r="I58">
        <f t="shared" si="5"/>
        <v>5.4693693693690193</v>
      </c>
      <c r="J58">
        <f t="shared" si="6"/>
        <v>-2.0870338766578778E-2</v>
      </c>
    </row>
    <row r="59" spans="1:10">
      <c r="A59">
        <v>230.34888888888801</v>
      </c>
      <c r="B59">
        <v>0.28735416666666602</v>
      </c>
      <c r="D59">
        <f t="shared" si="0"/>
        <v>-7.8900862068970179E-3</v>
      </c>
      <c r="E59">
        <f t="shared" si="1"/>
        <v>2.7678847745421734E-3</v>
      </c>
      <c r="F59">
        <f t="shared" si="2"/>
        <v>1.2210413678790636E-2</v>
      </c>
      <c r="G59">
        <f t="shared" si="3"/>
        <v>-6.1052068393953182E-3</v>
      </c>
      <c r="H59">
        <f t="shared" si="4"/>
        <v>-3.3063342374094651E-3</v>
      </c>
      <c r="I59">
        <f t="shared" si="5"/>
        <v>3.28162162162198</v>
      </c>
      <c r="J59">
        <f t="shared" si="6"/>
        <v>-1.0850137921791922E-2</v>
      </c>
    </row>
    <row r="60" spans="1:10">
      <c r="A60">
        <v>233.63051051050999</v>
      </c>
      <c r="B60">
        <v>0.28764583333333299</v>
      </c>
      <c r="D60">
        <f t="shared" si="0"/>
        <v>-7.5984195402300503E-3</v>
      </c>
      <c r="E60">
        <f t="shared" si="1"/>
        <v>2.6666579265569139E-3</v>
      </c>
      <c r="F60">
        <f t="shared" si="2"/>
        <v>1.1546525121365519E-2</v>
      </c>
      <c r="G60">
        <f t="shared" si="3"/>
        <v>-5.7732625606827593E-3</v>
      </c>
      <c r="H60">
        <f t="shared" si="4"/>
        <v>-3.0778537005167516E-3</v>
      </c>
      <c r="I60">
        <f t="shared" si="5"/>
        <v>2.9169969969969998</v>
      </c>
      <c r="J60">
        <f t="shared" si="6"/>
        <v>-8.9780900016034667E-3</v>
      </c>
    </row>
    <row r="61" spans="1:10">
      <c r="A61">
        <v>236.54750750750699</v>
      </c>
      <c r="B61">
        <v>0.287791666666666</v>
      </c>
      <c r="D61">
        <f t="shared" si="0"/>
        <v>-7.4525862068970383E-3</v>
      </c>
      <c r="E61">
        <f t="shared" si="1"/>
        <v>2.6160134114188373E-3</v>
      </c>
      <c r="F61">
        <f t="shared" si="2"/>
        <v>1.0925452414047609E-2</v>
      </c>
      <c r="G61">
        <f t="shared" si="3"/>
        <v>-5.4627262070238046E-3</v>
      </c>
      <c r="H61">
        <f t="shared" si="4"/>
        <v>-2.8190492177675524E-3</v>
      </c>
      <c r="I61">
        <f t="shared" si="5"/>
        <v>3.6462462462459939</v>
      </c>
      <c r="J61">
        <f t="shared" si="6"/>
        <v>-1.0278947628267643E-2</v>
      </c>
    </row>
    <row r="62" spans="1:10">
      <c r="A62">
        <v>240.19375375375299</v>
      </c>
      <c r="B62">
        <v>0.287791666666666</v>
      </c>
      <c r="D62">
        <f t="shared" si="0"/>
        <v>-7.4525862068970383E-3</v>
      </c>
      <c r="E62">
        <f t="shared" si="1"/>
        <v>2.6160134114188373E-3</v>
      </c>
      <c r="F62">
        <f t="shared" si="2"/>
        <v>1.0110625628363783E-2</v>
      </c>
      <c r="G62">
        <f t="shared" si="3"/>
        <v>-5.0553128141818914E-3</v>
      </c>
      <c r="H62">
        <f t="shared" si="4"/>
        <v>-2.4116358249256392E-3</v>
      </c>
      <c r="I62">
        <f t="shared" si="5"/>
        <v>4.0108708708710026</v>
      </c>
      <c r="J62">
        <f t="shared" si="6"/>
        <v>-9.6727598813432063E-3</v>
      </c>
    </row>
    <row r="63" spans="1:10">
      <c r="A63">
        <v>244.20462462462399</v>
      </c>
      <c r="B63">
        <v>0.28793750000000001</v>
      </c>
      <c r="D63">
        <f t="shared" si="0"/>
        <v>-7.3067528735630272E-3</v>
      </c>
      <c r="E63">
        <f t="shared" si="1"/>
        <v>2.565348151869754E-3</v>
      </c>
      <c r="F63">
        <f t="shared" si="2"/>
        <v>9.1685175233337021E-3</v>
      </c>
      <c r="G63">
        <f t="shared" si="3"/>
        <v>-4.584258761666851E-3</v>
      </c>
      <c r="H63">
        <f t="shared" si="4"/>
        <v>-1.9923136433207082E-3</v>
      </c>
      <c r="I63">
        <f t="shared" si="5"/>
        <v>6.1986186186190082</v>
      </c>
      <c r="J63">
        <f t="shared" si="6"/>
        <v>-1.2349592443616412E-2</v>
      </c>
    </row>
    <row r="64" spans="1:10">
      <c r="A64">
        <v>250.403243243243</v>
      </c>
      <c r="B64">
        <v>0.287791666666666</v>
      </c>
      <c r="D64">
        <f t="shared" si="0"/>
        <v>-7.4525862068970383E-3</v>
      </c>
      <c r="E64">
        <f t="shared" si="1"/>
        <v>2.6160134114188373E-3</v>
      </c>
      <c r="F64">
        <f t="shared" si="2"/>
        <v>7.6283891573435993E-3</v>
      </c>
      <c r="G64">
        <f t="shared" si="3"/>
        <v>-3.8141945786717996E-3</v>
      </c>
      <c r="H64">
        <f t="shared" si="4"/>
        <v>-1.1705175894155474E-3</v>
      </c>
      <c r="I64">
        <f t="shared" si="5"/>
        <v>5.1047447447450054</v>
      </c>
      <c r="J64">
        <f t="shared" si="6"/>
        <v>-5.975193513200608E-3</v>
      </c>
    </row>
    <row r="65" spans="1:10">
      <c r="A65">
        <v>255.507987987988</v>
      </c>
      <c r="B65">
        <v>0.28749999999999998</v>
      </c>
      <c r="D65">
        <f t="shared" si="0"/>
        <v>-7.7442528735630622E-3</v>
      </c>
      <c r="E65">
        <f t="shared" si="1"/>
        <v>2.7172817100221268E-3</v>
      </c>
      <c r="F65">
        <f t="shared" si="2"/>
        <v>6.2941809981684142E-3</v>
      </c>
      <c r="G65">
        <f t="shared" si="3"/>
        <v>-3.1470904990842071E-3</v>
      </c>
      <c r="H65">
        <f t="shared" si="4"/>
        <v>-3.999497680084443E-4</v>
      </c>
      <c r="I65">
        <f t="shared" si="5"/>
        <v>6.198618618617985</v>
      </c>
      <c r="J65">
        <f t="shared" si="6"/>
        <v>-2.4791360784890866E-3</v>
      </c>
    </row>
    <row r="66" spans="1:10">
      <c r="A66">
        <v>261.70660660660599</v>
      </c>
      <c r="B66">
        <v>0.28618749999999998</v>
      </c>
      <c r="D66">
        <f t="shared" si="0"/>
        <v>-9.0567528735630565E-3</v>
      </c>
      <c r="E66">
        <f t="shared" si="1"/>
        <v>3.1719649325148611E-3</v>
      </c>
      <c r="F66">
        <f t="shared" si="2"/>
        <v>4.6098820113536212E-3</v>
      </c>
      <c r="G66">
        <f t="shared" si="3"/>
        <v>-2.3049410056768106E-3</v>
      </c>
      <c r="H66">
        <f t="shared" si="4"/>
        <v>9.0778656358777394E-4</v>
      </c>
      <c r="I66">
        <f t="shared" si="5"/>
        <v>4.010870870871031</v>
      </c>
      <c r="J66">
        <f t="shared" si="6"/>
        <v>3.6410146848623154E-3</v>
      </c>
    </row>
    <row r="67" spans="1:10">
      <c r="A67">
        <v>265.71747747747702</v>
      </c>
      <c r="B67">
        <v>0.285020833333333</v>
      </c>
      <c r="D67">
        <f t="shared" ref="D67:D88" si="7">B67-C$2</f>
        <v>-1.0223419540230039E-2</v>
      </c>
      <c r="E67">
        <f t="shared" ref="E67:E88" si="8">-D67/(4*(1-B67))</f>
        <v>3.5747263755575749E-3</v>
      </c>
      <c r="F67">
        <f t="shared" ref="F67:F88" si="9">1-1-0.01672*COS(0.9856*(A67-4)*PI()/180)</f>
        <v>3.4909121838117411E-3</v>
      </c>
      <c r="G67">
        <f t="shared" ref="G67:G88" si="10">-F67/2</f>
        <v>-1.7454560919058705E-3</v>
      </c>
      <c r="H67">
        <f t="shared" ref="H67:H88" si="11">-(0.5*F67+D67/(4*(1-C$2)))</f>
        <v>1.8811264446377807E-3</v>
      </c>
      <c r="I67">
        <f t="shared" ref="I67:I87" si="12">A68-A67</f>
        <v>8.0217417417420052</v>
      </c>
      <c r="J67">
        <f t="shared" ref="J67:J88" si="13">H67*I67</f>
        <v>1.5089910522445616E-2</v>
      </c>
    </row>
    <row r="68" spans="1:10">
      <c r="A68">
        <v>273.73921921921902</v>
      </c>
      <c r="B68">
        <v>0.28545833333333298</v>
      </c>
      <c r="D68">
        <f t="shared" si="7"/>
        <v>-9.7859195402300592E-3</v>
      </c>
      <c r="E68">
        <f t="shared" si="8"/>
        <v>3.4238449613027185E-3</v>
      </c>
      <c r="F68">
        <f t="shared" si="9"/>
        <v>1.2085425820586757E-3</v>
      </c>
      <c r="G68">
        <f t="shared" si="10"/>
        <v>-6.0427129102933786E-4</v>
      </c>
      <c r="H68">
        <f t="shared" si="11"/>
        <v>2.8671156327847126E-3</v>
      </c>
      <c r="I68">
        <f t="shared" si="12"/>
        <v>6.5632432432429937</v>
      </c>
      <c r="J68">
        <f t="shared" si="13"/>
        <v>1.8817577304470624E-2</v>
      </c>
    </row>
    <row r="69" spans="1:10">
      <c r="A69">
        <v>280.30246246246202</v>
      </c>
      <c r="B69">
        <v>0.28691666666666599</v>
      </c>
      <c r="D69">
        <f t="shared" si="7"/>
        <v>-8.327586206897053E-3</v>
      </c>
      <c r="E69">
        <f t="shared" si="8"/>
        <v>2.9195697815462356E-3</v>
      </c>
      <c r="F69">
        <f t="shared" si="9"/>
        <v>-6.7791609532581168E-4</v>
      </c>
      <c r="G69">
        <f t="shared" si="10"/>
        <v>3.3895804766290584E-4</v>
      </c>
      <c r="H69">
        <f t="shared" si="11"/>
        <v>3.2930262623783796E-3</v>
      </c>
      <c r="I69">
        <f t="shared" si="12"/>
        <v>4.7401201201199683</v>
      </c>
      <c r="J69">
        <f t="shared" si="13"/>
        <v>1.5609340042383214E-2</v>
      </c>
    </row>
    <row r="70" spans="1:10">
      <c r="A70">
        <v>285.04258258258199</v>
      </c>
      <c r="B70">
        <v>0.288520833333333</v>
      </c>
      <c r="D70">
        <f t="shared" si="7"/>
        <v>-6.7234195402300356E-3</v>
      </c>
      <c r="E70">
        <f t="shared" si="8"/>
        <v>2.3624794144464405E-3</v>
      </c>
      <c r="F70">
        <f t="shared" si="9"/>
        <v>-2.0363721175723879E-3</v>
      </c>
      <c r="G70">
        <f t="shared" si="10"/>
        <v>1.0181860587861939E-3</v>
      </c>
      <c r="H70">
        <f t="shared" si="11"/>
        <v>3.4032036934929805E-3</v>
      </c>
      <c r="I70">
        <f t="shared" si="12"/>
        <v>5.1047447447450054</v>
      </c>
      <c r="J70">
        <f t="shared" si="13"/>
        <v>1.7372486169655085E-2</v>
      </c>
    </row>
    <row r="71" spans="1:10">
      <c r="A71">
        <v>290.14732732732699</v>
      </c>
      <c r="B71">
        <v>0.28939583333333302</v>
      </c>
      <c r="D71">
        <f t="shared" si="7"/>
        <v>-5.848419540230021E-3</v>
      </c>
      <c r="E71">
        <f t="shared" si="8"/>
        <v>2.0575518040036422E-3</v>
      </c>
      <c r="F71">
        <f t="shared" si="9"/>
        <v>-3.4839345976517876E-3</v>
      </c>
      <c r="G71">
        <f t="shared" si="10"/>
        <v>1.7419672988258938E-3</v>
      </c>
      <c r="H71">
        <f t="shared" si="11"/>
        <v>3.8165937080734593E-3</v>
      </c>
      <c r="I71">
        <f t="shared" si="12"/>
        <v>7.2924924924919878</v>
      </c>
      <c r="J71">
        <f t="shared" si="13"/>
        <v>2.783248096301786E-2</v>
      </c>
    </row>
    <row r="72" spans="1:10">
      <c r="A72">
        <v>297.43981981981898</v>
      </c>
      <c r="B72">
        <v>0.29085416666666603</v>
      </c>
      <c r="D72">
        <f t="shared" si="7"/>
        <v>-4.3900862068970148E-3</v>
      </c>
      <c r="E72">
        <f t="shared" si="8"/>
        <v>1.5476669256665626E-3</v>
      </c>
      <c r="F72">
        <f t="shared" si="9"/>
        <v>-5.5025873128135717E-3</v>
      </c>
      <c r="G72">
        <f t="shared" si="10"/>
        <v>2.7512936564067858E-3</v>
      </c>
      <c r="H72">
        <f t="shared" si="11"/>
        <v>4.3086013565557749E-3</v>
      </c>
      <c r="I72">
        <f t="shared" si="12"/>
        <v>6.9278678678680308</v>
      </c>
      <c r="J72">
        <f t="shared" si="13"/>
        <v>2.9849420893535362E-2</v>
      </c>
    </row>
    <row r="73" spans="1:10">
      <c r="A73">
        <v>304.36768768768701</v>
      </c>
      <c r="B73">
        <v>0.293333333333333</v>
      </c>
      <c r="D73">
        <f t="shared" si="7"/>
        <v>-1.9109195402300383E-3</v>
      </c>
      <c r="E73">
        <f t="shared" si="8"/>
        <v>6.760328562134566E-4</v>
      </c>
      <c r="F73">
        <f t="shared" si="9"/>
        <v>-7.3406826206510352E-3</v>
      </c>
      <c r="G73">
        <f t="shared" si="10"/>
        <v>3.6703413103255176E-3</v>
      </c>
      <c r="H73">
        <f t="shared" si="11"/>
        <v>4.3482072050066182E-3</v>
      </c>
      <c r="I73">
        <f t="shared" si="12"/>
        <v>3.6462462462459939</v>
      </c>
      <c r="J73">
        <f t="shared" si="13"/>
        <v>1.5854634199155167E-2</v>
      </c>
    </row>
    <row r="74" spans="1:10">
      <c r="A74">
        <v>308.013933933933</v>
      </c>
      <c r="B74">
        <v>0.295375</v>
      </c>
      <c r="D74">
        <f t="shared" si="7"/>
        <v>1.3074712643695863E-4</v>
      </c>
      <c r="E74">
        <f t="shared" si="8"/>
        <v>-4.6388904181997026E-5</v>
      </c>
      <c r="F74">
        <f t="shared" si="9"/>
        <v>-8.2678746522140793E-3</v>
      </c>
      <c r="G74">
        <f t="shared" si="10"/>
        <v>4.1339373261070397E-3</v>
      </c>
      <c r="H74">
        <f t="shared" si="11"/>
        <v>4.0875570280498527E-3</v>
      </c>
      <c r="I74">
        <f t="shared" si="12"/>
        <v>5.4693693693699856</v>
      </c>
      <c r="J74">
        <f t="shared" si="13"/>
        <v>2.2356359204768875E-2</v>
      </c>
    </row>
    <row r="75" spans="1:10">
      <c r="A75">
        <v>313.48330330330299</v>
      </c>
      <c r="B75">
        <v>0.29595833333333299</v>
      </c>
      <c r="D75">
        <f t="shared" si="7"/>
        <v>7.1408045976995016E-4</v>
      </c>
      <c r="E75">
        <f t="shared" si="8"/>
        <v>-2.5356470134459954E-4</v>
      </c>
      <c r="F75">
        <f t="shared" si="9"/>
        <v>-9.5965899050143248E-3</v>
      </c>
      <c r="G75">
        <f t="shared" si="10"/>
        <v>4.7982949525071624E-3</v>
      </c>
      <c r="H75">
        <f t="shared" si="11"/>
        <v>4.5449871708106195E-3</v>
      </c>
      <c r="I75">
        <f t="shared" si="12"/>
        <v>6.1986186186180134</v>
      </c>
      <c r="J75">
        <f t="shared" si="13"/>
        <v>2.8172642098366715E-2</v>
      </c>
    </row>
    <row r="76" spans="1:10">
      <c r="A76">
        <v>319.681921921921</v>
      </c>
      <c r="B76">
        <v>0.29639583333333303</v>
      </c>
      <c r="D76">
        <f t="shared" si="7"/>
        <v>1.1515804597699852E-3</v>
      </c>
      <c r="E76">
        <f t="shared" si="8"/>
        <v>-4.0917198700855166E-4</v>
      </c>
      <c r="F76">
        <f t="shared" si="9"/>
        <v>-1.0999250961128625E-2</v>
      </c>
      <c r="G76">
        <f t="shared" si="10"/>
        <v>5.4996254805643125E-3</v>
      </c>
      <c r="H76">
        <f t="shared" si="11"/>
        <v>5.0911220861381487E-3</v>
      </c>
      <c r="I76">
        <f t="shared" si="12"/>
        <v>2.1877477477480056</v>
      </c>
      <c r="J76">
        <f t="shared" si="13"/>
        <v>1.1138090877458862E-2</v>
      </c>
    </row>
    <row r="77" spans="1:10">
      <c r="A77">
        <v>321.86966966966901</v>
      </c>
      <c r="B77">
        <v>0.298875</v>
      </c>
      <c r="D77">
        <f t="shared" si="7"/>
        <v>3.6307471264369617E-3</v>
      </c>
      <c r="E77">
        <f t="shared" si="8"/>
        <v>-1.2946147714162817E-3</v>
      </c>
      <c r="F77">
        <f t="shared" si="9"/>
        <v>-1.1465257308337683E-2</v>
      </c>
      <c r="G77">
        <f t="shared" si="10"/>
        <v>5.7326286541688415E-3</v>
      </c>
      <c r="H77">
        <f t="shared" si="11"/>
        <v>4.4446834542747901E-3</v>
      </c>
      <c r="I77">
        <f t="shared" si="12"/>
        <v>6.1986186186189798</v>
      </c>
      <c r="J77">
        <f t="shared" si="13"/>
        <v>2.7550897613535436E-2</v>
      </c>
    </row>
    <row r="78" spans="1:10">
      <c r="A78">
        <v>328.06828828828799</v>
      </c>
      <c r="B78">
        <v>0.30179166666666601</v>
      </c>
      <c r="D78">
        <f t="shared" si="7"/>
        <v>6.5474137931029741E-3</v>
      </c>
      <c r="E78">
        <f t="shared" si="8"/>
        <v>-2.3443625206551176E-3</v>
      </c>
      <c r="F78">
        <f t="shared" si="9"/>
        <v>-1.2695340034718552E-2</v>
      </c>
      <c r="G78">
        <f t="shared" si="10"/>
        <v>6.347670017359276E-3</v>
      </c>
      <c r="H78">
        <f t="shared" si="11"/>
        <v>4.0250873992680701E-3</v>
      </c>
      <c r="I78">
        <f t="shared" si="12"/>
        <v>1.8231231231230254</v>
      </c>
      <c r="J78">
        <f t="shared" si="13"/>
        <v>7.33822991019674E-3</v>
      </c>
    </row>
    <row r="79" spans="1:10">
      <c r="A79">
        <v>329.89141141141101</v>
      </c>
      <c r="B79">
        <v>0.30310416666666601</v>
      </c>
      <c r="D79">
        <f t="shared" si="7"/>
        <v>7.8599137931029683E-3</v>
      </c>
      <c r="E79">
        <f t="shared" si="8"/>
        <v>-2.8196157220183415E-3</v>
      </c>
      <c r="F79">
        <f t="shared" si="9"/>
        <v>-1.303027021727428E-2</v>
      </c>
      <c r="G79">
        <f t="shared" si="10"/>
        <v>6.5151351086371401E-3</v>
      </c>
      <c r="H79">
        <f t="shared" si="11"/>
        <v>3.7269656523571128E-3</v>
      </c>
      <c r="I79">
        <f t="shared" si="12"/>
        <v>3.6462462462459939</v>
      </c>
      <c r="J79">
        <f t="shared" si="13"/>
        <v>1.3589434519794875E-2</v>
      </c>
    </row>
    <row r="80" spans="1:10">
      <c r="A80">
        <v>333.53765765765701</v>
      </c>
      <c r="B80">
        <v>0.30485416666666598</v>
      </c>
      <c r="D80">
        <f t="shared" si="7"/>
        <v>9.6099137931029421E-3</v>
      </c>
      <c r="E80">
        <f t="shared" si="8"/>
        <v>-3.4560783264073842E-3</v>
      </c>
      <c r="F80">
        <f t="shared" si="9"/>
        <v>-1.3661369918381551E-2</v>
      </c>
      <c r="G80">
        <f t="shared" si="10"/>
        <v>6.8306849591907755E-3</v>
      </c>
      <c r="H80">
        <f t="shared" si="11"/>
        <v>3.421733051992326E-3</v>
      </c>
      <c r="I80">
        <f t="shared" si="12"/>
        <v>2.9169969969969998</v>
      </c>
      <c r="J80">
        <f t="shared" si="13"/>
        <v>9.9811850371869931E-3</v>
      </c>
    </row>
    <row r="81" spans="1:10">
      <c r="A81">
        <v>336.45465465465401</v>
      </c>
      <c r="B81">
        <v>0.306458333333333</v>
      </c>
      <c r="D81">
        <f t="shared" si="7"/>
        <v>1.1214080459769959E-2</v>
      </c>
      <c r="E81">
        <f t="shared" si="8"/>
        <v>-4.0423239866998932E-3</v>
      </c>
      <c r="F81">
        <f t="shared" si="9"/>
        <v>-1.4127677692341E-2</v>
      </c>
      <c r="G81">
        <f t="shared" si="10"/>
        <v>7.0638388461705002E-3</v>
      </c>
      <c r="H81">
        <f t="shared" si="11"/>
        <v>3.085836358963364E-3</v>
      </c>
      <c r="I81">
        <f t="shared" si="12"/>
        <v>4.0108708708709742</v>
      </c>
      <c r="J81">
        <f t="shared" si="13"/>
        <v>1.2376891164440703E-2</v>
      </c>
    </row>
    <row r="82" spans="1:10">
      <c r="A82">
        <v>340.46552552552498</v>
      </c>
      <c r="B82">
        <v>0.30704166666666599</v>
      </c>
      <c r="D82">
        <f t="shared" si="7"/>
        <v>1.1797413793102951E-2</v>
      </c>
      <c r="E82">
        <f t="shared" si="8"/>
        <v>-4.2561771846922995E-3</v>
      </c>
      <c r="F82">
        <f t="shared" si="9"/>
        <v>-1.4710557694284927E-2</v>
      </c>
      <c r="G82">
        <f t="shared" si="10"/>
        <v>7.3552788471424636E-3</v>
      </c>
      <c r="H82">
        <f t="shared" si="11"/>
        <v>3.1703488762959715E-3</v>
      </c>
      <c r="I82">
        <f t="shared" si="12"/>
        <v>4.3754954954960112</v>
      </c>
      <c r="J82">
        <f t="shared" si="13"/>
        <v>1.3871847227383865E-2</v>
      </c>
    </row>
    <row r="83" spans="1:10">
      <c r="A83">
        <v>344.84102102102099</v>
      </c>
      <c r="B83">
        <v>0.30747916666666603</v>
      </c>
      <c r="D83">
        <f t="shared" si="7"/>
        <v>1.2234913793102986E-2</v>
      </c>
      <c r="E83">
        <f t="shared" si="8"/>
        <v>-4.4168035112432148E-3</v>
      </c>
      <c r="F83">
        <f t="shared" si="9"/>
        <v>-1.5266506473045434E-2</v>
      </c>
      <c r="G83">
        <f t="shared" si="10"/>
        <v>7.6332532365227168E-3</v>
      </c>
      <c r="H83">
        <f t="shared" si="11"/>
        <v>3.2931276529466038E-3</v>
      </c>
      <c r="I83">
        <f t="shared" si="12"/>
        <v>3.6462462462459939</v>
      </c>
      <c r="J83">
        <f t="shared" si="13"/>
        <v>1.2007554342965434E-2</v>
      </c>
    </row>
    <row r="84" spans="1:10">
      <c r="A84">
        <v>348.48726726726699</v>
      </c>
      <c r="B84">
        <v>0.30791666666666601</v>
      </c>
      <c r="D84">
        <f t="shared" si="7"/>
        <v>1.2672413793102966E-2</v>
      </c>
      <c r="E84">
        <f t="shared" si="8"/>
        <v>-4.5776329174363464E-3</v>
      </c>
      <c r="F84">
        <f t="shared" si="9"/>
        <v>-1.5663880928158753E-2</v>
      </c>
      <c r="G84">
        <f t="shared" si="10"/>
        <v>7.8319404640793764E-3</v>
      </c>
      <c r="H84">
        <f t="shared" si="11"/>
        <v>3.3366192677736634E-3</v>
      </c>
      <c r="I84">
        <f t="shared" si="12"/>
        <v>4.3754954954949881</v>
      </c>
      <c r="J84">
        <f t="shared" si="13"/>
        <v>1.4599362576325449E-2</v>
      </c>
    </row>
    <row r="85" spans="1:10">
      <c r="A85">
        <v>352.86276276276197</v>
      </c>
      <c r="B85">
        <v>0.30835416666666599</v>
      </c>
      <c r="D85">
        <f t="shared" si="7"/>
        <v>1.3109913793102945E-2</v>
      </c>
      <c r="E85">
        <f t="shared" si="8"/>
        <v>-4.7386657886452962E-3</v>
      </c>
      <c r="F85">
        <f t="shared" si="9"/>
        <v>-1.605929317496415E-2</v>
      </c>
      <c r="G85">
        <f t="shared" si="10"/>
        <v>8.0296465874820748E-3</v>
      </c>
      <c r="H85">
        <f t="shared" si="11"/>
        <v>3.3791297784467609E-3</v>
      </c>
      <c r="I85">
        <f t="shared" si="12"/>
        <v>4.3754954954960112</v>
      </c>
      <c r="J85">
        <f t="shared" si="13"/>
        <v>1.4785367124290237E-2</v>
      </c>
    </row>
    <row r="86" spans="1:10">
      <c r="A86">
        <v>357.23825825825799</v>
      </c>
      <c r="B86">
        <v>0.30820833333333297</v>
      </c>
      <c r="D86">
        <f t="shared" si="7"/>
        <v>1.2964080459769933E-2</v>
      </c>
      <c r="E86">
        <f t="shared" si="8"/>
        <v>-4.6849655338565051E-3</v>
      </c>
      <c r="F86">
        <f t="shared" si="9"/>
        <v>-1.636377022819446E-2</v>
      </c>
      <c r="G86">
        <f t="shared" si="10"/>
        <v>8.1818851140972298E-3</v>
      </c>
      <c r="H86">
        <f t="shared" si="11"/>
        <v>3.5831001759716709E-3</v>
      </c>
      <c r="I86">
        <f t="shared" si="12"/>
        <v>4.7401201201200251</v>
      </c>
      <c r="J86">
        <f t="shared" si="13"/>
        <v>1.6984325236528919E-2</v>
      </c>
    </row>
    <row r="87" spans="1:10">
      <c r="A87">
        <v>361.97837837837801</v>
      </c>
      <c r="B87">
        <v>0.30806250000000002</v>
      </c>
      <c r="D87">
        <f t="shared" si="7"/>
        <v>1.2818247126436977E-2</v>
      </c>
      <c r="E87">
        <f t="shared" si="8"/>
        <v>-4.6312879148900652E-3</v>
      </c>
      <c r="F87">
        <f t="shared" si="9"/>
        <v>-1.6589015539964662E-2</v>
      </c>
      <c r="G87">
        <f t="shared" si="10"/>
        <v>8.2945077699823309E-3</v>
      </c>
      <c r="H87">
        <f t="shared" si="11"/>
        <v>3.7474547027665081E-3</v>
      </c>
      <c r="I87">
        <f t="shared" si="12"/>
        <v>2.5523723723719627</v>
      </c>
      <c r="J87">
        <f t="shared" si="13"/>
        <v>9.5648998500566206E-3</v>
      </c>
    </row>
    <row r="88" spans="1:10">
      <c r="A88">
        <v>364.53075075074997</v>
      </c>
      <c r="B88">
        <v>0.30762499999999998</v>
      </c>
      <c r="D88">
        <f t="shared" si="7"/>
        <v>1.2380747126436942E-2</v>
      </c>
      <c r="E88">
        <f t="shared" si="8"/>
        <v>-4.4703907298923786E-3</v>
      </c>
      <c r="F88">
        <f t="shared" si="9"/>
        <v>-1.6664708344241108E-2</v>
      </c>
      <c r="G88">
        <f t="shared" si="10"/>
        <v>8.3323541721205541E-3</v>
      </c>
      <c r="H88">
        <f t="shared" si="11"/>
        <v>3.9404967176343512E-3</v>
      </c>
      <c r="I88">
        <v>3</v>
      </c>
      <c r="J88">
        <f t="shared" si="13"/>
        <v>1.1821490152903054E-2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RawDataImage</vt:lpstr>
      <vt:lpstr>Sheet3</vt:lpstr>
      <vt:lpstr>data_Digitized</vt:lpstr>
      <vt:lpstr>Graph</vt:lpstr>
      <vt:lpstr>Graph (3)</vt:lpstr>
      <vt:lpstr>Graph (2)</vt:lpstr>
      <vt:lpstr>data_Digitized!AlbedoTimeSeriesDigitizedFromGraphFinnishData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P Arnott</dc:creator>
  <cp:lastModifiedBy>W P Arnott</cp:lastModifiedBy>
  <dcterms:created xsi:type="dcterms:W3CDTF">2024-11-15T21:17:10Z</dcterms:created>
  <dcterms:modified xsi:type="dcterms:W3CDTF">2025-11-20T21:10:16Z</dcterms:modified>
</cp:coreProperties>
</file>